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iad\Desktop\طب حياتي\"/>
    </mc:Choice>
  </mc:AlternateContent>
  <bookViews>
    <workbookView xWindow="-120" yWindow="-120" windowWidth="20736" windowHeight="11160"/>
  </bookViews>
  <sheets>
    <sheet name="2024-2025 اول" sheetId="9" r:id="rId1"/>
    <sheet name="DPHR" sheetId="2" state="hidden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" i="9" l="1"/>
  <c r="J49" i="9"/>
  <c r="K49" i="9"/>
  <c r="L49" i="9"/>
  <c r="M49" i="9"/>
  <c r="N49" i="9"/>
  <c r="P49" i="9"/>
  <c r="R49" i="9"/>
  <c r="H49" i="9"/>
  <c r="P16" i="9"/>
  <c r="I16" i="9"/>
  <c r="J16" i="9"/>
  <c r="K16" i="9"/>
  <c r="L16" i="9"/>
  <c r="M16" i="9"/>
  <c r="N16" i="9"/>
  <c r="R16" i="9"/>
  <c r="H16" i="9"/>
  <c r="H27" i="9" l="1"/>
  <c r="R27" i="9"/>
  <c r="N111" i="9"/>
  <c r="H38" i="9"/>
  <c r="N38" i="9"/>
  <c r="P38" i="9"/>
  <c r="R38" i="9"/>
  <c r="O37" i="9"/>
  <c r="Q37" i="9" s="1"/>
  <c r="P27" i="9"/>
  <c r="P111" i="9" s="1"/>
  <c r="N27" i="9"/>
  <c r="O47" i="9"/>
  <c r="Q47" i="9" s="1"/>
  <c r="O26" i="9"/>
  <c r="Q26" i="9" s="1"/>
  <c r="O33" i="9"/>
  <c r="Q33" i="9" s="1"/>
  <c r="O22" i="9"/>
  <c r="Q22" i="9" s="1"/>
  <c r="O48" i="9"/>
  <c r="Q48" i="9" s="1"/>
  <c r="P109" i="9"/>
  <c r="N109" i="9"/>
  <c r="M109" i="9"/>
  <c r="L109" i="9"/>
  <c r="K109" i="9"/>
  <c r="J109" i="9"/>
  <c r="I109" i="9"/>
  <c r="H109" i="9"/>
  <c r="U109" i="9" s="1"/>
  <c r="O108" i="9"/>
  <c r="Q108" i="9" s="1"/>
  <c r="O107" i="9"/>
  <c r="Q107" i="9" s="1"/>
  <c r="O106" i="9"/>
  <c r="Q106" i="9" s="1"/>
  <c r="R106" i="9" s="1"/>
  <c r="R109" i="9" s="1"/>
  <c r="O105" i="9"/>
  <c r="Q105" i="9" s="1"/>
  <c r="O104" i="9"/>
  <c r="Q104" i="9" s="1"/>
  <c r="O103" i="9"/>
  <c r="P99" i="9"/>
  <c r="N99" i="9"/>
  <c r="M99" i="9"/>
  <c r="L99" i="9"/>
  <c r="K99" i="9"/>
  <c r="J99" i="9"/>
  <c r="I99" i="9"/>
  <c r="H99" i="9"/>
  <c r="U99" i="9" s="1"/>
  <c r="O98" i="9"/>
  <c r="Q98" i="9" s="1"/>
  <c r="R98" i="9" s="1"/>
  <c r="O97" i="9"/>
  <c r="Q97" i="9" s="1"/>
  <c r="R97" i="9" s="1"/>
  <c r="R99" i="9" s="1"/>
  <c r="O96" i="9"/>
  <c r="Q96" i="9" s="1"/>
  <c r="O95" i="9"/>
  <c r="Q95" i="9" s="1"/>
  <c r="O94" i="9"/>
  <c r="Q94" i="9" s="1"/>
  <c r="O93" i="9"/>
  <c r="P89" i="9"/>
  <c r="N89" i="9"/>
  <c r="M89" i="9"/>
  <c r="L89" i="9"/>
  <c r="K89" i="9"/>
  <c r="J89" i="9"/>
  <c r="I89" i="9"/>
  <c r="H89" i="9"/>
  <c r="U89" i="9" s="1"/>
  <c r="O88" i="9"/>
  <c r="Q88" i="9" s="1"/>
  <c r="R88" i="9" s="1"/>
  <c r="O87" i="9"/>
  <c r="Q87" i="9" s="1"/>
  <c r="O86" i="9"/>
  <c r="Q86" i="9" s="1"/>
  <c r="R86" i="9" s="1"/>
  <c r="O85" i="9"/>
  <c r="Q85" i="9" s="1"/>
  <c r="O84" i="9"/>
  <c r="Q84" i="9" s="1"/>
  <c r="R84" i="9" s="1"/>
  <c r="O83" i="9"/>
  <c r="P79" i="9"/>
  <c r="N79" i="9"/>
  <c r="M79" i="9"/>
  <c r="L79" i="9"/>
  <c r="K79" i="9"/>
  <c r="J79" i="9"/>
  <c r="I79" i="9"/>
  <c r="H79" i="9"/>
  <c r="U79" i="9" s="1"/>
  <c r="O78" i="9"/>
  <c r="Q78" i="9" s="1"/>
  <c r="R78" i="9" s="1"/>
  <c r="O77" i="9"/>
  <c r="Q77" i="9" s="1"/>
  <c r="O76" i="9"/>
  <c r="Q76" i="9" s="1"/>
  <c r="R76" i="9" s="1"/>
  <c r="O75" i="9"/>
  <c r="Q75" i="9" s="1"/>
  <c r="R75" i="9" s="1"/>
  <c r="O74" i="9"/>
  <c r="Q74" i="9" s="1"/>
  <c r="R74" i="9" s="1"/>
  <c r="O73" i="9"/>
  <c r="P69" i="9"/>
  <c r="N69" i="9"/>
  <c r="M69" i="9"/>
  <c r="L69" i="9"/>
  <c r="K69" i="9"/>
  <c r="J69" i="9"/>
  <c r="I69" i="9"/>
  <c r="H69" i="9"/>
  <c r="U69" i="9" s="1"/>
  <c r="O68" i="9"/>
  <c r="Q68" i="9" s="1"/>
  <c r="O67" i="9"/>
  <c r="Q67" i="9" s="1"/>
  <c r="R67" i="9" s="1"/>
  <c r="O66" i="9"/>
  <c r="Q66" i="9" s="1"/>
  <c r="O65" i="9"/>
  <c r="Q65" i="9" s="1"/>
  <c r="R65" i="9" s="1"/>
  <c r="R69" i="9" s="1"/>
  <c r="O64" i="9"/>
  <c r="Q64" i="9" s="1"/>
  <c r="O63" i="9"/>
  <c r="P59" i="9"/>
  <c r="N59" i="9"/>
  <c r="M59" i="9"/>
  <c r="L59" i="9"/>
  <c r="K59" i="9"/>
  <c r="J59" i="9"/>
  <c r="I59" i="9"/>
  <c r="H59" i="9"/>
  <c r="U59" i="9" s="1"/>
  <c r="O58" i="9"/>
  <c r="Q58" i="9" s="1"/>
  <c r="O57" i="9"/>
  <c r="Q57" i="9" s="1"/>
  <c r="R57" i="9" s="1"/>
  <c r="O56" i="9"/>
  <c r="Q56" i="9" s="1"/>
  <c r="R56" i="9" s="1"/>
  <c r="O55" i="9"/>
  <c r="Q55" i="9" s="1"/>
  <c r="R55" i="9" s="1"/>
  <c r="O54" i="9"/>
  <c r="Q54" i="9" s="1"/>
  <c r="R54" i="9" s="1"/>
  <c r="O53" i="9"/>
  <c r="U49" i="9"/>
  <c r="O46" i="9"/>
  <c r="Q46" i="9" s="1"/>
  <c r="O45" i="9"/>
  <c r="Q45" i="9" s="1"/>
  <c r="R45" i="9" s="1"/>
  <c r="O44" i="9"/>
  <c r="Q44" i="9" s="1"/>
  <c r="R44" i="9" s="1"/>
  <c r="O43" i="9"/>
  <c r="Q43" i="9" s="1"/>
  <c r="R43" i="9" s="1"/>
  <c r="O42" i="9"/>
  <c r="O49" i="9" s="1"/>
  <c r="M38" i="9"/>
  <c r="L38" i="9"/>
  <c r="K38" i="9"/>
  <c r="J38" i="9"/>
  <c r="I38" i="9"/>
  <c r="U38" i="9"/>
  <c r="O36" i="9"/>
  <c r="Q36" i="9" s="1"/>
  <c r="O35" i="9"/>
  <c r="Q35" i="9" s="1"/>
  <c r="O34" i="9"/>
  <c r="Q34" i="9" s="1"/>
  <c r="O32" i="9"/>
  <c r="Q32" i="9" s="1"/>
  <c r="O31" i="9"/>
  <c r="O38" i="9" s="1"/>
  <c r="M27" i="9"/>
  <c r="L27" i="9"/>
  <c r="K27" i="9"/>
  <c r="J27" i="9"/>
  <c r="I27" i="9"/>
  <c r="U27" i="9"/>
  <c r="O25" i="9"/>
  <c r="Q25" i="9" s="1"/>
  <c r="O24" i="9"/>
  <c r="Q24" i="9" s="1"/>
  <c r="Q27" i="9" s="1"/>
  <c r="O23" i="9"/>
  <c r="Q23" i="9" s="1"/>
  <c r="O21" i="9"/>
  <c r="Q21" i="9" s="1"/>
  <c r="O20" i="9"/>
  <c r="M111" i="9"/>
  <c r="L111" i="9"/>
  <c r="K111" i="9"/>
  <c r="J111" i="9"/>
  <c r="I111" i="9"/>
  <c r="O15" i="9"/>
  <c r="Q15" i="9" s="1"/>
  <c r="O14" i="9"/>
  <c r="O13" i="9"/>
  <c r="Q13" i="9" s="1"/>
  <c r="O12" i="9"/>
  <c r="Q12" i="9" s="1"/>
  <c r="O11" i="9"/>
  <c r="O10" i="9"/>
  <c r="Q10" i="9" s="1"/>
  <c r="O9" i="9"/>
  <c r="O27" i="9" l="1"/>
  <c r="Q14" i="9"/>
  <c r="Q16" i="9" s="1"/>
  <c r="O16" i="9"/>
  <c r="Q9" i="9"/>
  <c r="H111" i="9"/>
  <c r="U16" i="9"/>
  <c r="Q20" i="9"/>
  <c r="Q31" i="9"/>
  <c r="Q38" i="9" s="1"/>
  <c r="Q42" i="9"/>
  <c r="Q49" i="9" s="1"/>
  <c r="O59" i="9"/>
  <c r="Q53" i="9"/>
  <c r="O69" i="9"/>
  <c r="Q63" i="9"/>
  <c r="Q69" i="9" s="1"/>
  <c r="O79" i="9"/>
  <c r="Q73" i="9"/>
  <c r="O89" i="9"/>
  <c r="Q83" i="9"/>
  <c r="O99" i="9"/>
  <c r="Q93" i="9"/>
  <c r="Q99" i="9" s="1"/>
  <c r="O109" i="9"/>
  <c r="Q103" i="9"/>
  <c r="Q109" i="9" s="1"/>
  <c r="Q89" i="9" l="1"/>
  <c r="R83" i="9"/>
  <c r="R89" i="9" s="1"/>
  <c r="Q79" i="9"/>
  <c r="R73" i="9"/>
  <c r="R79" i="9" s="1"/>
  <c r="Q59" i="9"/>
  <c r="R53" i="9"/>
  <c r="R59" i="9" s="1"/>
  <c r="R111" i="9"/>
  <c r="Q111" i="9"/>
  <c r="O111" i="9"/>
  <c r="S114" i="2" l="1"/>
  <c r="S113" i="2"/>
  <c r="S112" i="2"/>
  <c r="O105" i="2"/>
  <c r="M105" i="2"/>
  <c r="L105" i="2"/>
  <c r="K105" i="2"/>
  <c r="J105" i="2"/>
  <c r="I105" i="2"/>
  <c r="H105" i="2"/>
  <c r="N104" i="2"/>
  <c r="P104" i="2" s="1"/>
  <c r="Q104" i="2" s="1"/>
  <c r="N102" i="2"/>
  <c r="P102" i="2" s="1"/>
  <c r="Q102" i="2" s="1"/>
  <c r="N101" i="2"/>
  <c r="P101" i="2" s="1"/>
  <c r="Q101" i="2" s="1"/>
  <c r="N100" i="2"/>
  <c r="P100" i="2" s="1"/>
  <c r="Q100" i="2" s="1"/>
  <c r="N99" i="2"/>
  <c r="P99" i="2" s="1"/>
  <c r="Q99" i="2" s="1"/>
  <c r="N98" i="2"/>
  <c r="O94" i="2"/>
  <c r="M94" i="2"/>
  <c r="L94" i="2"/>
  <c r="K94" i="2"/>
  <c r="J94" i="2"/>
  <c r="I94" i="2"/>
  <c r="H94" i="2"/>
  <c r="N93" i="2"/>
  <c r="P93" i="2" s="1"/>
  <c r="Q93" i="2" s="1"/>
  <c r="N91" i="2"/>
  <c r="P91" i="2" s="1"/>
  <c r="Q91" i="2" s="1"/>
  <c r="N90" i="2"/>
  <c r="P90" i="2" s="1"/>
  <c r="Q90" i="2" s="1"/>
  <c r="N89" i="2"/>
  <c r="P89" i="2" s="1"/>
  <c r="Q89" i="2" s="1"/>
  <c r="N88" i="2"/>
  <c r="P88" i="2" s="1"/>
  <c r="Q88" i="2" s="1"/>
  <c r="N87" i="2"/>
  <c r="O83" i="2"/>
  <c r="M83" i="2"/>
  <c r="L83" i="2"/>
  <c r="K83" i="2"/>
  <c r="J83" i="2"/>
  <c r="I83" i="2"/>
  <c r="H83" i="2"/>
  <c r="N82" i="2"/>
  <c r="P82" i="2" s="1"/>
  <c r="Q82" i="2" s="1"/>
  <c r="N81" i="2"/>
  <c r="P81" i="2" s="1"/>
  <c r="Q81" i="2" s="1"/>
  <c r="N80" i="2"/>
  <c r="P80" i="2" s="1"/>
  <c r="Q80" i="2" s="1"/>
  <c r="N79" i="2"/>
  <c r="P79" i="2" s="1"/>
  <c r="Q79" i="2" s="1"/>
  <c r="N78" i="2"/>
  <c r="P78" i="2" s="1"/>
  <c r="Q78" i="2" s="1"/>
  <c r="N77" i="2"/>
  <c r="O73" i="2"/>
  <c r="M73" i="2"/>
  <c r="L73" i="2"/>
  <c r="K73" i="2"/>
  <c r="J73" i="2"/>
  <c r="I73" i="2"/>
  <c r="H73" i="2"/>
  <c r="N72" i="2"/>
  <c r="P72" i="2" s="1"/>
  <c r="Q72" i="2" s="1"/>
  <c r="N71" i="2"/>
  <c r="P71" i="2" s="1"/>
  <c r="Q71" i="2" s="1"/>
  <c r="N70" i="2"/>
  <c r="P70" i="2" s="1"/>
  <c r="Q70" i="2" s="1"/>
  <c r="N69" i="2"/>
  <c r="P69" i="2" s="1"/>
  <c r="Q69" i="2" s="1"/>
  <c r="N68" i="2"/>
  <c r="P68" i="2" s="1"/>
  <c r="Q68" i="2" s="1"/>
  <c r="N67" i="2"/>
  <c r="O63" i="2"/>
  <c r="M63" i="2"/>
  <c r="L63" i="2"/>
  <c r="K63" i="2"/>
  <c r="J63" i="2"/>
  <c r="I63" i="2"/>
  <c r="H63" i="2"/>
  <c r="N62" i="2"/>
  <c r="P62" i="2" s="1"/>
  <c r="Q62" i="2" s="1"/>
  <c r="N61" i="2"/>
  <c r="P61" i="2" s="1"/>
  <c r="Q61" i="2" s="1"/>
  <c r="N60" i="2"/>
  <c r="P60" i="2" s="1"/>
  <c r="Q60" i="2" s="1"/>
  <c r="N59" i="2"/>
  <c r="P59" i="2" s="1"/>
  <c r="Q59" i="2" s="1"/>
  <c r="N58" i="2"/>
  <c r="P58" i="2" s="1"/>
  <c r="Q58" i="2" s="1"/>
  <c r="N57" i="2"/>
  <c r="O53" i="2"/>
  <c r="M53" i="2"/>
  <c r="L53" i="2"/>
  <c r="K53" i="2"/>
  <c r="J53" i="2"/>
  <c r="I53" i="2"/>
  <c r="H53" i="2"/>
  <c r="N52" i="2"/>
  <c r="P52" i="2" s="1"/>
  <c r="Q52" i="2" s="1"/>
  <c r="N51" i="2"/>
  <c r="P51" i="2" s="1"/>
  <c r="Q51" i="2" s="1"/>
  <c r="N50" i="2"/>
  <c r="P50" i="2" s="1"/>
  <c r="Q50" i="2" s="1"/>
  <c r="N49" i="2"/>
  <c r="P49" i="2" s="1"/>
  <c r="Q49" i="2" s="1"/>
  <c r="N48" i="2"/>
  <c r="P48" i="2" s="1"/>
  <c r="Q48" i="2" s="1"/>
  <c r="N47" i="2"/>
  <c r="O43" i="2"/>
  <c r="M43" i="2"/>
  <c r="L43" i="2"/>
  <c r="K43" i="2"/>
  <c r="J43" i="2"/>
  <c r="I43" i="2"/>
  <c r="H43" i="2"/>
  <c r="N42" i="2"/>
  <c r="P42" i="2" s="1"/>
  <c r="Q42" i="2" s="1"/>
  <c r="N41" i="2"/>
  <c r="P41" i="2" s="1"/>
  <c r="Q41" i="2" s="1"/>
  <c r="N40" i="2"/>
  <c r="P40" i="2" s="1"/>
  <c r="Q40" i="2" s="1"/>
  <c r="N39" i="2"/>
  <c r="P39" i="2" s="1"/>
  <c r="Q39" i="2" s="1"/>
  <c r="N38" i="2"/>
  <c r="P38" i="2" s="1"/>
  <c r="Q38" i="2" s="1"/>
  <c r="N37" i="2"/>
  <c r="O33" i="2"/>
  <c r="M33" i="2"/>
  <c r="L33" i="2"/>
  <c r="K33" i="2"/>
  <c r="J33" i="2"/>
  <c r="I33" i="2"/>
  <c r="H33" i="2"/>
  <c r="N32" i="2"/>
  <c r="P32" i="2" s="1"/>
  <c r="Q32" i="2" s="1"/>
  <c r="N31" i="2"/>
  <c r="P31" i="2" s="1"/>
  <c r="Q31" i="2" s="1"/>
  <c r="N30" i="2"/>
  <c r="P30" i="2" s="1"/>
  <c r="Q30" i="2" s="1"/>
  <c r="N29" i="2"/>
  <c r="P29" i="2" s="1"/>
  <c r="Q29" i="2" s="1"/>
  <c r="N28" i="2"/>
  <c r="P28" i="2" s="1"/>
  <c r="Q28" i="2" s="1"/>
  <c r="N27" i="2"/>
  <c r="O23" i="2"/>
  <c r="M23" i="2"/>
  <c r="L23" i="2"/>
  <c r="K23" i="2"/>
  <c r="J23" i="2"/>
  <c r="I23" i="2"/>
  <c r="H23" i="2"/>
  <c r="N22" i="2"/>
  <c r="P22" i="2" s="1"/>
  <c r="Q22" i="2" s="1"/>
  <c r="N21" i="2"/>
  <c r="P21" i="2" s="1"/>
  <c r="Q21" i="2" s="1"/>
  <c r="N20" i="2"/>
  <c r="P20" i="2" s="1"/>
  <c r="Q20" i="2" s="1"/>
  <c r="N19" i="2"/>
  <c r="P19" i="2" s="1"/>
  <c r="Q19" i="2" s="1"/>
  <c r="N18" i="2"/>
  <c r="P18" i="2" s="1"/>
  <c r="Q18" i="2" s="1"/>
  <c r="N17" i="2"/>
  <c r="O13" i="2"/>
  <c r="M13" i="2"/>
  <c r="M106" i="2" s="1"/>
  <c r="L13" i="2"/>
  <c r="K13" i="2"/>
  <c r="K106" i="2" s="1"/>
  <c r="J13" i="2"/>
  <c r="I13" i="2"/>
  <c r="I106" i="2" s="1"/>
  <c r="H13" i="2"/>
  <c r="N12" i="2"/>
  <c r="P12" i="2" s="1"/>
  <c r="Q12" i="2" s="1"/>
  <c r="N11" i="2"/>
  <c r="P11" i="2" s="1"/>
  <c r="Q11" i="2" s="1"/>
  <c r="N10" i="2"/>
  <c r="P10" i="2" s="1"/>
  <c r="Q10" i="2" s="1"/>
  <c r="N9" i="2"/>
  <c r="P9" i="2" s="1"/>
  <c r="Q9" i="2" s="1"/>
  <c r="N8" i="2"/>
  <c r="P8" i="2" s="1"/>
  <c r="Q8" i="2" s="1"/>
  <c r="N7" i="2"/>
  <c r="H106" i="2" l="1"/>
  <c r="L106" i="2"/>
  <c r="O106" i="2"/>
  <c r="N13" i="2"/>
  <c r="P7" i="2"/>
  <c r="N23" i="2"/>
  <c r="P17" i="2"/>
  <c r="N33" i="2"/>
  <c r="P27" i="2"/>
  <c r="N43" i="2"/>
  <c r="P37" i="2"/>
  <c r="N53" i="2"/>
  <c r="P47" i="2"/>
  <c r="N63" i="2"/>
  <c r="P57" i="2"/>
  <c r="N73" i="2"/>
  <c r="P67" i="2"/>
  <c r="N83" i="2"/>
  <c r="P77" i="2"/>
  <c r="N94" i="2"/>
  <c r="P87" i="2"/>
  <c r="N105" i="2"/>
  <c r="P98" i="2"/>
  <c r="P105" i="2" l="1"/>
  <c r="Q98" i="2"/>
  <c r="Q105" i="2" s="1"/>
  <c r="P94" i="2"/>
  <c r="Q87" i="2"/>
  <c r="Q94" i="2" s="1"/>
  <c r="P83" i="2"/>
  <c r="Q77" i="2"/>
  <c r="Q83" i="2" s="1"/>
  <c r="P73" i="2"/>
  <c r="Q67" i="2"/>
  <c r="Q73" i="2" s="1"/>
  <c r="P63" i="2"/>
  <c r="Q57" i="2"/>
  <c r="Q63" i="2" s="1"/>
  <c r="P53" i="2"/>
  <c r="Q47" i="2"/>
  <c r="Q53" i="2" s="1"/>
  <c r="P43" i="2"/>
  <c r="Q37" i="2"/>
  <c r="Q43" i="2" s="1"/>
  <c r="P33" i="2"/>
  <c r="Q27" i="2"/>
  <c r="Q33" i="2" s="1"/>
  <c r="P23" i="2"/>
  <c r="Q17" i="2"/>
  <c r="Q23" i="2" s="1"/>
  <c r="P13" i="2"/>
  <c r="P106" i="2" s="1"/>
  <c r="Q7" i="2"/>
  <c r="Q13" i="2" s="1"/>
  <c r="Q106" i="2" s="1"/>
  <c r="N106" i="2"/>
</calcChain>
</file>

<file path=xl/sharedStrings.xml><?xml version="1.0" encoding="utf-8"?>
<sst xmlns="http://schemas.openxmlformats.org/spreadsheetml/2006/main" count="1231" uniqueCount="434">
  <si>
    <t>Republic of Iraq - Ministry of Higher Education and Scientific Research</t>
  </si>
  <si>
    <t>جمهورية العراق - وزارة التعليم العالي والبحث العلمي</t>
  </si>
  <si>
    <t>Program Curriculum (2023 - 2024)</t>
  </si>
  <si>
    <t>Level</t>
  </si>
  <si>
    <t>Semester</t>
  </si>
  <si>
    <t>No.</t>
  </si>
  <si>
    <t>Module Code</t>
  </si>
  <si>
    <t>Module Name in English</t>
  </si>
  <si>
    <t>اسم المادة الدراسية</t>
  </si>
  <si>
    <t>Language</t>
  </si>
  <si>
    <t>SSWL (hr/w)</t>
  </si>
  <si>
    <t>Exam hr/sem</t>
  </si>
  <si>
    <t>SSWL</t>
  </si>
  <si>
    <t>USSWL</t>
  </si>
  <si>
    <t>SWL</t>
  </si>
  <si>
    <t>ECTS</t>
  </si>
  <si>
    <t>Module Type</t>
  </si>
  <si>
    <t>Prerequisite Module(s) Code</t>
  </si>
  <si>
    <t>CL (hr/w)</t>
  </si>
  <si>
    <t>Lect (hr/w)</t>
  </si>
  <si>
    <t>Lab (hr/w)</t>
  </si>
  <si>
    <t>Pr (hr/w)</t>
  </si>
  <si>
    <t>Tut (hr/w)</t>
  </si>
  <si>
    <t>Semn (hr/w)</t>
  </si>
  <si>
    <t>hr/sem</t>
  </si>
  <si>
    <t>One</t>
  </si>
  <si>
    <t>UoB12345</t>
  </si>
  <si>
    <t>Academic English</t>
  </si>
  <si>
    <t>الانجليزية الأكاديمية</t>
  </si>
  <si>
    <t>English</t>
  </si>
  <si>
    <t>B</t>
  </si>
  <si>
    <t>UGI</t>
  </si>
  <si>
    <t>UoB12346</t>
  </si>
  <si>
    <t>UoB12347</t>
  </si>
  <si>
    <t>الرياضيات</t>
  </si>
  <si>
    <t>UoB12348</t>
  </si>
  <si>
    <t>C</t>
  </si>
  <si>
    <t>UoB12349</t>
  </si>
  <si>
    <t>Total</t>
  </si>
  <si>
    <t>Two</t>
  </si>
  <si>
    <t>UGII</t>
  </si>
  <si>
    <t>Three</t>
  </si>
  <si>
    <t>Four</t>
  </si>
  <si>
    <t>UGIII</t>
  </si>
  <si>
    <t>Five</t>
  </si>
  <si>
    <t>Six</t>
  </si>
  <si>
    <t>UGIV</t>
  </si>
  <si>
    <t>Seven</t>
  </si>
  <si>
    <t>Eight</t>
  </si>
  <si>
    <t>Note: The student should complete 4 weeks of Summer Internships to fullfil the requirements of the Bachelor's degree</t>
  </si>
  <si>
    <t>Structured SWL (hr/w) type</t>
  </si>
  <si>
    <t>CL</t>
  </si>
  <si>
    <t>Class Lecture</t>
  </si>
  <si>
    <t>Module type</t>
  </si>
  <si>
    <t>Basic learning activities</t>
  </si>
  <si>
    <t xml:space="preserve">SWL: </t>
  </si>
  <si>
    <t>Student Workload</t>
  </si>
  <si>
    <t>Lab</t>
  </si>
  <si>
    <t>Laboratory</t>
  </si>
  <si>
    <t>Core learning activity</t>
  </si>
  <si>
    <t xml:space="preserve">SSWL: </t>
  </si>
  <si>
    <t>Structured SWL</t>
  </si>
  <si>
    <t>Pr</t>
  </si>
  <si>
    <t>Practical Training</t>
  </si>
  <si>
    <t>S</t>
  </si>
  <si>
    <t>Suport or related learning activity</t>
  </si>
  <si>
    <t xml:space="preserve">USSWL: </t>
  </si>
  <si>
    <t>Unstructured SWL</t>
  </si>
  <si>
    <t>Tut</t>
  </si>
  <si>
    <t>Tutorial</t>
  </si>
  <si>
    <t>E</t>
  </si>
  <si>
    <t>Elective learning activity</t>
  </si>
  <si>
    <t>Lect</t>
  </si>
  <si>
    <t>Online lecture</t>
  </si>
  <si>
    <t>Semn</t>
  </si>
  <si>
    <t>Seminar</t>
  </si>
  <si>
    <t>Note: Columns O, Q and R are progrmaed, protected and should not be edited</t>
  </si>
  <si>
    <t>UNIVERSITYo of Bghdad</t>
  </si>
  <si>
    <t>Bachelor's level (First cycle) - Honors Bachelor degree in Pharmacy</t>
  </si>
  <si>
    <t>Five years (Ten semesters) - 300 ECTS credits - 1 ECTS = 25</t>
  </si>
  <si>
    <t>M Code</t>
  </si>
  <si>
    <t>Module Title</t>
  </si>
  <si>
    <t>Type</t>
  </si>
  <si>
    <t>Prerequisite Module(s)</t>
  </si>
  <si>
    <t>P (hr/w)</t>
  </si>
  <si>
    <t>Clin (hr/w)</t>
  </si>
  <si>
    <t>Academic Computing</t>
  </si>
  <si>
    <t>الحوسبة الأكاديمية</t>
  </si>
  <si>
    <t>Kurdistan Studies</t>
  </si>
  <si>
    <t>دراسات كردستان</t>
  </si>
  <si>
    <t>Kurdish</t>
  </si>
  <si>
    <t>Medical Physics</t>
  </si>
  <si>
    <t>الفيزياء الطبية</t>
  </si>
  <si>
    <t>Introduction to Pharmaceutical Sciences</t>
  </si>
  <si>
    <t>مقدمة في العلوم الصيدلانية</t>
  </si>
  <si>
    <t>UoB12350</t>
  </si>
  <si>
    <t>Human Biology</t>
  </si>
  <si>
    <t>علم الأحياء البشري</t>
  </si>
  <si>
    <t>Academic Debate</t>
  </si>
  <si>
    <t>UoB12351</t>
  </si>
  <si>
    <t>Pharmaceuticals Calculations</t>
  </si>
  <si>
    <t>UoB12352</t>
  </si>
  <si>
    <t>Medical Terminology</t>
  </si>
  <si>
    <t>UoB12353</t>
  </si>
  <si>
    <t>Human Anatomy</t>
  </si>
  <si>
    <t>UoB12354</t>
  </si>
  <si>
    <t>Histology</t>
  </si>
  <si>
    <t>UoB12355</t>
  </si>
  <si>
    <t>Analytical Chemistry</t>
  </si>
  <si>
    <t>Pharmaceutics I (Drops-Injections-Syrup)</t>
  </si>
  <si>
    <t>UoB12356</t>
  </si>
  <si>
    <t>Pharmaceuticals Instrumental Analysis</t>
  </si>
  <si>
    <t>UoB12357</t>
  </si>
  <si>
    <t>Human Physiology</t>
  </si>
  <si>
    <t>UoB12358</t>
  </si>
  <si>
    <t xml:space="preserve">Organic Chemistry </t>
  </si>
  <si>
    <t>UoB12359</t>
  </si>
  <si>
    <t>Physical Pharmacy</t>
  </si>
  <si>
    <t>UoB12360</t>
  </si>
  <si>
    <t>Clinical Nutrition and Supplements</t>
  </si>
  <si>
    <t>Pharmaceutics II (Tablets + Capsules)</t>
  </si>
  <si>
    <t>CUE91021</t>
  </si>
  <si>
    <t>UoB12361</t>
  </si>
  <si>
    <t>Principles of drug Actions</t>
  </si>
  <si>
    <t>UoB12362</t>
  </si>
  <si>
    <t>Pathophysiology</t>
  </si>
  <si>
    <t>UoB12363</t>
  </si>
  <si>
    <t>Biochemistry</t>
  </si>
  <si>
    <t>UoB12364</t>
  </si>
  <si>
    <t>Microbiology</t>
  </si>
  <si>
    <t>UoB12365</t>
  </si>
  <si>
    <t>Communication Skills</t>
  </si>
  <si>
    <t>Pharmaceutics III (cream-ointment-suppositories)</t>
  </si>
  <si>
    <t>CUE91021 &amp; CUE91031</t>
  </si>
  <si>
    <t>UoB12366</t>
  </si>
  <si>
    <t>Pharmacology I</t>
  </si>
  <si>
    <t>UoB12367</t>
  </si>
  <si>
    <t>Toxicology</t>
  </si>
  <si>
    <t>UoB12368</t>
  </si>
  <si>
    <t>Drug Delivery Systems</t>
  </si>
  <si>
    <t>UoB12369</t>
  </si>
  <si>
    <t>Immunology</t>
  </si>
  <si>
    <t>UoB12370</t>
  </si>
  <si>
    <t>Medical Bacteriology</t>
  </si>
  <si>
    <t>Pharmacology II</t>
  </si>
  <si>
    <t>CUE91042</t>
  </si>
  <si>
    <t>UoB12371</t>
  </si>
  <si>
    <t>Pharmacognosy I</t>
  </si>
  <si>
    <t>UoB12372</t>
  </si>
  <si>
    <t>Pharmaceutical Chemistry I</t>
  </si>
  <si>
    <t>UoB12373</t>
  </si>
  <si>
    <t xml:space="preserve">Biopharmaceutics and Pharmacokinetics </t>
  </si>
  <si>
    <t>UoB12374</t>
  </si>
  <si>
    <t>Medical Virology</t>
  </si>
  <si>
    <t>UoB12375</t>
  </si>
  <si>
    <t>Pharmacoeconomics and Marketing</t>
  </si>
  <si>
    <t>Pharmaceutical Chemistry II</t>
  </si>
  <si>
    <t>CUE91053</t>
  </si>
  <si>
    <t>UoB12376</t>
  </si>
  <si>
    <t>Pharmacognosy II</t>
  </si>
  <si>
    <t>CUE91052</t>
  </si>
  <si>
    <t>UoB12377</t>
  </si>
  <si>
    <t>Clinical Toxicology</t>
  </si>
  <si>
    <t>UoB12378</t>
  </si>
  <si>
    <t>Research Methods and Ethics</t>
  </si>
  <si>
    <t>UoB12379</t>
  </si>
  <si>
    <t>Biostatistics</t>
  </si>
  <si>
    <t>UoB12380</t>
  </si>
  <si>
    <t>Pharmacy Ethics and Laws</t>
  </si>
  <si>
    <t>Industrial Pharmacy</t>
  </si>
  <si>
    <t>UoB12381</t>
  </si>
  <si>
    <t>Pharmaceutical Biotechnology</t>
  </si>
  <si>
    <t>UoB12382</t>
  </si>
  <si>
    <t>Pharmaceutical Microbiology</t>
  </si>
  <si>
    <t>UoB12383</t>
  </si>
  <si>
    <t>Hematology and Blood Banking</t>
  </si>
  <si>
    <t>UoB12384</t>
  </si>
  <si>
    <t>Molecular Biology</t>
  </si>
  <si>
    <t>UoB12385</t>
  </si>
  <si>
    <t>Clinical Pharmacy and Therapeutics</t>
  </si>
  <si>
    <t>UGV</t>
  </si>
  <si>
    <t>Nine</t>
  </si>
  <si>
    <t>Drug Design and Development</t>
  </si>
  <si>
    <t>UoB12386</t>
  </si>
  <si>
    <t>Clinical Biochemistry</t>
  </si>
  <si>
    <t>UoB12387</t>
  </si>
  <si>
    <t>Drug Registration and Authorization</t>
  </si>
  <si>
    <t>UoB12388</t>
  </si>
  <si>
    <t>Patient Assessment and Skills</t>
  </si>
  <si>
    <t>UoB12389</t>
  </si>
  <si>
    <t>Emergency Medicine</t>
  </si>
  <si>
    <t>UoB12390</t>
  </si>
  <si>
    <t>Electronic Medical Records</t>
  </si>
  <si>
    <t>UoB12391</t>
  </si>
  <si>
    <t>Graduation Project</t>
  </si>
  <si>
    <t>Ten</t>
  </si>
  <si>
    <t>Pharmaceuticals Quality Control</t>
  </si>
  <si>
    <t>UoB12392</t>
  </si>
  <si>
    <t>Drugs Interactions</t>
  </si>
  <si>
    <t>UoB12393</t>
  </si>
  <si>
    <t>Community Pharmacy (OTC)</t>
  </si>
  <si>
    <t>UoB12394</t>
  </si>
  <si>
    <t>Infectious Diseases and Vaccines</t>
  </si>
  <si>
    <t>UoB12395</t>
  </si>
  <si>
    <t>Cosmetics &amp; Aesthetics</t>
  </si>
  <si>
    <t>UoB12396</t>
  </si>
  <si>
    <t>Nuclear Pharmacy</t>
  </si>
  <si>
    <t>Note: The student should complete 4 weeks of Summer Internships to fullfil the requirements of the Bachelor of Science degree</t>
  </si>
  <si>
    <t xml:space="preserve">Note: </t>
  </si>
  <si>
    <t>Prerequiste modules is fulfilled by attendance (formative assessment), not by passing grade.</t>
  </si>
  <si>
    <t>Title</t>
  </si>
  <si>
    <t>%</t>
  </si>
  <si>
    <t>Total ECTS per semester =</t>
  </si>
  <si>
    <t>Suported or related learning activity</t>
  </si>
  <si>
    <t>Total ECTS per program =</t>
  </si>
  <si>
    <t>Total SWL hr per program =</t>
  </si>
  <si>
    <t>hr/w</t>
  </si>
  <si>
    <t>ECTS of core modules =</t>
  </si>
  <si>
    <t>Student workload</t>
  </si>
  <si>
    <t>ECTS of supporting modules =</t>
  </si>
  <si>
    <t>P</t>
  </si>
  <si>
    <t>ECTS of basic modules =</t>
  </si>
  <si>
    <t>Clin</t>
  </si>
  <si>
    <t>Clinical</t>
  </si>
  <si>
    <t xml:space="preserve">Bachelor's degree in Biomedical Engineering (First cycle) </t>
  </si>
  <si>
    <r>
      <t xml:space="preserve">Five years (Ten semesters) - 300 ECTS credits - </t>
    </r>
    <r>
      <rPr>
        <b/>
        <sz val="10"/>
        <color rgb="FFFF0000"/>
        <rFont val="Arial"/>
        <family val="2"/>
      </rPr>
      <t>1 ECTS = 25 hr</t>
    </r>
  </si>
  <si>
    <t xml:space="preserve"> بكالوريوس في هندسة الطب الحياتي (الدورة الأولى) </t>
  </si>
  <si>
    <t>MATH110</t>
  </si>
  <si>
    <t>CREQ110</t>
  </si>
  <si>
    <t>Chemistry</t>
  </si>
  <si>
    <t>الكيمياء</t>
  </si>
  <si>
    <t>Arabic</t>
  </si>
  <si>
    <t>PHYS110</t>
  </si>
  <si>
    <t>Physics</t>
  </si>
  <si>
    <t>MATH120</t>
  </si>
  <si>
    <t>CREQ120</t>
  </si>
  <si>
    <t>الفيزياء</t>
  </si>
  <si>
    <t>MDER210</t>
  </si>
  <si>
    <t>MDER211</t>
  </si>
  <si>
    <t>MDER212</t>
  </si>
  <si>
    <t>MATH210</t>
  </si>
  <si>
    <t>MDER220</t>
  </si>
  <si>
    <t>MDER221</t>
  </si>
  <si>
    <t>MDER222</t>
  </si>
  <si>
    <t>MATH220</t>
  </si>
  <si>
    <t>Introduction to BME</t>
  </si>
  <si>
    <t>مقدمة في الهندسة الطبية</t>
  </si>
  <si>
    <t>MDER310</t>
  </si>
  <si>
    <t>Elective I</t>
  </si>
  <si>
    <t>MDER311</t>
  </si>
  <si>
    <t>Engineering Analysis</t>
  </si>
  <si>
    <t>MDER312</t>
  </si>
  <si>
    <t>Optical Systems Design</t>
  </si>
  <si>
    <t>MDER313</t>
  </si>
  <si>
    <t>MDER314</t>
  </si>
  <si>
    <t>Medical Measurement Instrumentation</t>
  </si>
  <si>
    <t>MDER315</t>
  </si>
  <si>
    <t>مواد مختارة 1</t>
  </si>
  <si>
    <t>التحليلات الهندسية</t>
  </si>
  <si>
    <t>تصميم التقنيات البصرية</t>
  </si>
  <si>
    <t>اجهزة القياس الطبية</t>
  </si>
  <si>
    <t>MDER320</t>
  </si>
  <si>
    <t>Numerical Analysis</t>
  </si>
  <si>
    <t>MDER321</t>
  </si>
  <si>
    <t>Mechanics of Materials</t>
  </si>
  <si>
    <t>MDER322</t>
  </si>
  <si>
    <t>MDER323</t>
  </si>
  <si>
    <t>Therapeutic Instrumentation</t>
  </si>
  <si>
    <t>التحليلات العددية</t>
  </si>
  <si>
    <t>ميكانيك المواد</t>
  </si>
  <si>
    <t>الاجهزة العلاجية</t>
  </si>
  <si>
    <t>MDER410</t>
  </si>
  <si>
    <t>Elective II</t>
  </si>
  <si>
    <t>MDER411</t>
  </si>
  <si>
    <t>MDER412</t>
  </si>
  <si>
    <t>Signal Processing</t>
  </si>
  <si>
    <t>MDER413</t>
  </si>
  <si>
    <t>MDER414</t>
  </si>
  <si>
    <t>MDER415</t>
  </si>
  <si>
    <t>معالج الاشارة</t>
  </si>
  <si>
    <t>علم الامراض والانسجة</t>
  </si>
  <si>
    <t>مواد مختارة 2</t>
  </si>
  <si>
    <t>MDER420</t>
  </si>
  <si>
    <t xml:space="preserve">Bio-Fluid Mechanics </t>
  </si>
  <si>
    <t>MDER421</t>
  </si>
  <si>
    <t>MDER422</t>
  </si>
  <si>
    <t>Medical Communications</t>
  </si>
  <si>
    <t>MDER423</t>
  </si>
  <si>
    <t>Image Processing</t>
  </si>
  <si>
    <t>MDER424</t>
  </si>
  <si>
    <t>MDER425</t>
  </si>
  <si>
    <t>الاتصالات الطبية</t>
  </si>
  <si>
    <t>معالج الصور</t>
  </si>
  <si>
    <t>UREQ520</t>
  </si>
  <si>
    <t>MDER510</t>
  </si>
  <si>
    <t>MDER511</t>
  </si>
  <si>
    <t>Diagnostic Medical Equipment</t>
  </si>
  <si>
    <t>MDER512</t>
  </si>
  <si>
    <t xml:space="preserve">Elective III </t>
  </si>
  <si>
    <t>MDER513</t>
  </si>
  <si>
    <t>Elective IV</t>
  </si>
  <si>
    <t>MDER520</t>
  </si>
  <si>
    <t>MDER521</t>
  </si>
  <si>
    <t>Artificial Organs and Prostheses</t>
  </si>
  <si>
    <t>MDER522</t>
  </si>
  <si>
    <t>Biomedical Sensors</t>
  </si>
  <si>
    <t>MDER523</t>
  </si>
  <si>
    <t>المتحسسات الاحيائية</t>
  </si>
  <si>
    <t>مواد مختارة 5</t>
  </si>
  <si>
    <t>Elective V</t>
  </si>
  <si>
    <t>الاجهزة التشخيصية</t>
  </si>
  <si>
    <t>مواد مختارة 3</t>
  </si>
  <si>
    <t>مواد مختارة 4</t>
  </si>
  <si>
    <t>الاعضاء الصناعية البديلة</t>
  </si>
  <si>
    <t>ميكانيك الموائع الحيوية</t>
  </si>
  <si>
    <t>Must be 300 ECTS</t>
  </si>
  <si>
    <t>MDER213</t>
  </si>
  <si>
    <t>FS</t>
  </si>
  <si>
    <t>HSS</t>
  </si>
  <si>
    <t>ED</t>
  </si>
  <si>
    <t>FE</t>
  </si>
  <si>
    <t>Professional Ethics</t>
  </si>
  <si>
    <t>اخلاقيات المهنة</t>
  </si>
  <si>
    <t>Biology</t>
  </si>
  <si>
    <t>الاحياء</t>
  </si>
  <si>
    <t>BIOL110</t>
  </si>
  <si>
    <t>Histo-pathology</t>
  </si>
  <si>
    <t>FS=57.5,    FE=31.5</t>
  </si>
  <si>
    <t>HSS=20</t>
  </si>
  <si>
    <t xml:space="preserve">ED=73.5, </t>
  </si>
  <si>
    <t>46+116.5+16+26= 204.5*2/3= 136.3/2= 68.1 &gt; C(132.5&gt;60)</t>
  </si>
  <si>
    <t>تكنلوجيا الورش</t>
  </si>
  <si>
    <t>Wokshop</t>
  </si>
  <si>
    <t xml:space="preserve"> </t>
  </si>
  <si>
    <t>Crimes of Defunct Baath Party</t>
  </si>
  <si>
    <t>الاظهار الهندسي</t>
  </si>
  <si>
    <t>Mathematics</t>
  </si>
  <si>
    <t>Fundamentals of Engineering Mathematics</t>
  </si>
  <si>
    <t>أساسيات الرياضيات الهندسية</t>
  </si>
  <si>
    <t>Engineering Mathematics</t>
  </si>
  <si>
    <t>رياضيات هندسية</t>
  </si>
  <si>
    <t>Analytic Mathematics</t>
  </si>
  <si>
    <t>رياضيات تحليلية</t>
  </si>
  <si>
    <t>Engineering Graphics</t>
  </si>
  <si>
    <t>Principle of Management</t>
  </si>
  <si>
    <t>مبادئ الادارة</t>
  </si>
  <si>
    <t>MDER324</t>
  </si>
  <si>
    <t>Engineering Management</t>
  </si>
  <si>
    <t>الادارة الهندسية</t>
  </si>
  <si>
    <t>Electrical Circuits (Direct Current)</t>
  </si>
  <si>
    <t>الدوائر الكهربائية (التيار المستمر)</t>
  </si>
  <si>
    <t>Electrical Circuits (Alternative Current)</t>
  </si>
  <si>
    <t>الدوائر الكهربائية (التيار المتناوب)</t>
  </si>
  <si>
    <t xml:space="preserve">Fundamentals of Electronics </t>
  </si>
  <si>
    <t>اساسيات الالكترونيك</t>
  </si>
  <si>
    <t>Engineering Mechanics (Static)</t>
  </si>
  <si>
    <t>الميكانيك الهندسي (الساكن)</t>
  </si>
  <si>
    <t>Thorax and Limbs Anatomy</t>
  </si>
  <si>
    <t>تشريح الصدر والاطراف</t>
  </si>
  <si>
    <t>Electronic Circuits</t>
  </si>
  <si>
    <t xml:space="preserve">الدوائر الالكترونية </t>
  </si>
  <si>
    <t>Engineering Mechanics (Dynamics)</t>
  </si>
  <si>
    <t>الميكانيك الهندسي (الحركي)</t>
  </si>
  <si>
    <t>Abdomen and Head Anatomy</t>
  </si>
  <si>
    <t>تشريح البطن والراس</t>
  </si>
  <si>
    <t>Biomaterials</t>
  </si>
  <si>
    <t xml:space="preserve">المواد الحيوية </t>
  </si>
  <si>
    <t>Biomaterials Applications</t>
  </si>
  <si>
    <t xml:space="preserve">تطبيقات المواد الحيوية </t>
  </si>
  <si>
    <t>فسلجة اجهزة الجسم</t>
  </si>
  <si>
    <t>الفسلجة الموقعية</t>
  </si>
  <si>
    <t>Regional Physiology</t>
  </si>
  <si>
    <t>Systemic Physiology</t>
  </si>
  <si>
    <t>Combinational Digital Electronics</t>
  </si>
  <si>
    <t>الالكترونيك الرقمي الحسابي</t>
  </si>
  <si>
    <t>Sequential Digital Electronics</t>
  </si>
  <si>
    <t>الالكترونيك الرقمي التتابعي</t>
  </si>
  <si>
    <t xml:space="preserve">اجهزة التصوير الطبية </t>
  </si>
  <si>
    <t xml:space="preserve">Medical Imaging Instruments </t>
  </si>
  <si>
    <t>Medical Imaging Instruments Applications</t>
  </si>
  <si>
    <t xml:space="preserve">تطبيقات اجهزة التصوير الطبية </t>
  </si>
  <si>
    <t>URARA</t>
  </si>
  <si>
    <t xml:space="preserve">اللغة الانكليزية </t>
  </si>
  <si>
    <t xml:space="preserve">English Language </t>
  </si>
  <si>
    <t>URENG1</t>
  </si>
  <si>
    <t>URCOM</t>
  </si>
  <si>
    <t>URDEM</t>
  </si>
  <si>
    <t>جرائم نظام البعث في العراق</t>
  </si>
  <si>
    <t>اللغة الانكليزية الاكاديمية</t>
  </si>
  <si>
    <t>Academic English Language</t>
  </si>
  <si>
    <t>MANG220</t>
  </si>
  <si>
    <t>STAT320</t>
  </si>
  <si>
    <t>Statistics</t>
  </si>
  <si>
    <t>الاحصاء</t>
  </si>
  <si>
    <t>PRET310</t>
  </si>
  <si>
    <t>مشروع التخرج 1</t>
  </si>
  <si>
    <t>Project I</t>
  </si>
  <si>
    <t>PROJ411</t>
  </si>
  <si>
    <t>PROJ422</t>
  </si>
  <si>
    <t>مشروع التخرج 2</t>
  </si>
  <si>
    <t>CREQ180</t>
  </si>
  <si>
    <t>Human Rights+ Democracy</t>
  </si>
  <si>
    <t>حقوق الانسان والديمقراطية</t>
  </si>
  <si>
    <t>UREQ110</t>
  </si>
  <si>
    <t>Biomechanics of Motion</t>
  </si>
  <si>
    <t>الميكانيك الاحيائي الحركي</t>
  </si>
  <si>
    <t xml:space="preserve">Fundamental  Biomechanics </t>
  </si>
  <si>
    <t xml:space="preserve">مبادئ الميكانيك الاحيائي </t>
  </si>
  <si>
    <t>Classic Control</t>
  </si>
  <si>
    <t>السيطرة الكلاسيكية</t>
  </si>
  <si>
    <t>Modern Control</t>
  </si>
  <si>
    <t>السيطرة الحديثة</t>
  </si>
  <si>
    <t>حاسوب</t>
  </si>
  <si>
    <t>Computer</t>
  </si>
  <si>
    <t>URBRC</t>
  </si>
  <si>
    <t xml:space="preserve">الرسم الهندسي </t>
  </si>
  <si>
    <t xml:space="preserve">Engineering Drawings </t>
  </si>
  <si>
    <t>Arabic II</t>
  </si>
  <si>
    <t>Arabic I</t>
  </si>
  <si>
    <t>اللغة العربية 1</t>
  </si>
  <si>
    <t>اللغة العربية 2</t>
  </si>
  <si>
    <t>URARA2</t>
  </si>
  <si>
    <t>MDER111</t>
  </si>
  <si>
    <t>الحاسوب 2</t>
  </si>
  <si>
    <t>Computer 2</t>
  </si>
  <si>
    <t>MDER121</t>
  </si>
  <si>
    <t>URENG2</t>
  </si>
  <si>
    <t>URCOM2</t>
  </si>
  <si>
    <t>MDER224</t>
  </si>
  <si>
    <t xml:space="preserve">جامعة البيان </t>
  </si>
  <si>
    <t>ALBAYAN University</t>
  </si>
  <si>
    <t>Program Curriculum (2024 - 2025)</t>
  </si>
  <si>
    <t>المنهاج الدراسي للعام 2024-2025</t>
  </si>
  <si>
    <t>خمس سنوات (عشرة فصول دراسية) - 300 وحدة اوربية - كل وحدة اوربية =  25 ساعة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</si>
</sst>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9" x14ac:knownFonts="1">
    <font>
      <sz val="10"/>
      <color rgb="FF000000"/>
      <name val="Arial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3"/>
      <color rgb="FF000000"/>
      <name val="Calibri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  <scheme val="minor"/>
    </font>
    <font>
      <b/>
      <sz val="8"/>
      <color rgb="FF000000"/>
      <name val="Arial"/>
      <family val="2"/>
    </font>
    <font>
      <sz val="9"/>
      <color rgb="FFFFFFFF"/>
      <name val="Arial"/>
      <family val="2"/>
    </font>
    <font>
      <b/>
      <sz val="9"/>
      <color rgb="FF073763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0000"/>
      <name val="Arial"/>
      <family val="2"/>
      <scheme val="minor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1"/>
      <name val="Calibri"/>
      <family val="2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9"/>
      <color rgb="FFFF0000"/>
      <name val="Arial"/>
      <family val="2"/>
    </font>
    <font>
      <sz val="11"/>
      <color rgb="FFFF0000"/>
      <name val="Calibri"/>
      <family val="2"/>
    </font>
    <font>
      <b/>
      <sz val="9"/>
      <color rgb="FF00000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  <scheme val="minor"/>
    </font>
    <font>
      <sz val="11"/>
      <color rgb="FF000000"/>
      <name val="Calibri"/>
      <family val="2"/>
    </font>
    <font>
      <b/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FFE599"/>
        <bgColor rgb="FFFFE599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  <fill>
      <patternFill patternType="solid">
        <fgColor theme="7" tint="0.39997558519241921"/>
        <bgColor rgb="FFFFFFFF"/>
      </patternFill>
    </fill>
    <fill>
      <patternFill patternType="solid">
        <fgColor theme="7" tint="0.39997558519241921"/>
        <bgColor rgb="FFFFF2CC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4" tint="0.59999389629810485"/>
        <bgColor rgb="FFFFF2CC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F6B26B"/>
      </right>
      <top style="thin">
        <color rgb="FFF6B26B"/>
      </top>
      <bottom/>
      <diagonal/>
    </border>
    <border>
      <left style="thin">
        <color rgb="FFF6B26B"/>
      </left>
      <right style="thin">
        <color rgb="FFF6B26B"/>
      </right>
      <top style="thin">
        <color rgb="FFF6B26B"/>
      </top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 style="thin">
        <color rgb="FF0000FF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/>
      <bottom style="thin">
        <color rgb="FFF6B26B"/>
      </bottom>
      <diagonal/>
    </border>
    <border>
      <left style="thin">
        <color rgb="FFF6B26B"/>
      </left>
      <right style="thin">
        <color rgb="FFF6B26B"/>
      </right>
      <top style="thin">
        <color rgb="FFF6B26B"/>
      </top>
      <bottom style="thin">
        <color rgb="FFF6B26B"/>
      </bottom>
      <diagonal/>
    </border>
    <border>
      <left style="thin">
        <color rgb="FF0000F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0000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F6B26B"/>
      </left>
      <right/>
      <top style="thin">
        <color rgb="FFF6B26B"/>
      </top>
      <bottom style="thin">
        <color rgb="FFF6B26B"/>
      </bottom>
      <diagonal/>
    </border>
    <border>
      <left/>
      <right/>
      <top style="thin">
        <color rgb="FFF6B26B"/>
      </top>
      <bottom style="thin">
        <color rgb="FFF6B26B"/>
      </bottom>
      <diagonal/>
    </border>
    <border>
      <left/>
      <right style="thin">
        <color rgb="FFF6B26B"/>
      </right>
      <top style="thin">
        <color rgb="FFF6B26B"/>
      </top>
      <bottom style="thin">
        <color rgb="FFF6B26B"/>
      </bottom>
      <diagonal/>
    </border>
    <border>
      <left/>
      <right style="thin">
        <color rgb="FF0000FF"/>
      </right>
      <top/>
      <bottom style="thin">
        <color rgb="FFD9D9D9"/>
      </bottom>
      <diagonal/>
    </border>
    <border>
      <left style="thin">
        <color rgb="FFD9D9D9"/>
      </left>
      <right style="thin">
        <color rgb="FF0000FF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0000FF"/>
      </right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FF"/>
      </left>
      <right/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/>
      <right style="thin">
        <color rgb="FFD9D9D9"/>
      </right>
      <top style="thin">
        <color rgb="FFD9D9D9"/>
      </top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/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/>
      <right style="thin">
        <color rgb="FFD9D9D9"/>
      </right>
      <top/>
      <bottom style="thin">
        <color rgb="FF0000FF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/>
      <diagonal/>
    </border>
    <border>
      <left/>
      <right/>
      <top style="thin">
        <color rgb="FFD9D9D9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rgb="FF0000FF"/>
      </left>
      <right/>
      <top style="thin">
        <color rgb="FFD9D9D9"/>
      </top>
      <bottom/>
      <diagonal/>
    </border>
    <border>
      <left/>
      <right style="thin">
        <color rgb="FF0000FF"/>
      </right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F6B26B"/>
      </top>
      <bottom/>
      <diagonal/>
    </border>
    <border>
      <left style="thin">
        <color rgb="FF0000FF"/>
      </left>
      <right/>
      <top style="thin">
        <color rgb="FFF6B26B"/>
      </top>
      <bottom/>
      <diagonal/>
    </border>
    <border>
      <left style="thin">
        <color rgb="FF0000FF"/>
      </left>
      <right/>
      <top/>
      <bottom style="thin">
        <color rgb="FFF6B26B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1" fillId="3" borderId="12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left" vertical="center"/>
    </xf>
    <xf numFmtId="0" fontId="7" fillId="5" borderId="19" xfId="0" applyFont="1" applyFill="1" applyBorder="1" applyAlignment="1">
      <alignment vertical="center"/>
    </xf>
    <xf numFmtId="0" fontId="8" fillId="5" borderId="19" xfId="0" applyFont="1" applyFill="1" applyBorder="1" applyAlignment="1">
      <alignment vertical="center"/>
    </xf>
    <xf numFmtId="0" fontId="7" fillId="5" borderId="18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right" vertical="center"/>
    </xf>
    <xf numFmtId="1" fontId="7" fillId="6" borderId="12" xfId="0" applyNumberFormat="1" applyFont="1" applyFill="1" applyBorder="1" applyAlignment="1">
      <alignment horizontal="center" vertical="center"/>
    </xf>
    <xf numFmtId="2" fontId="7" fillId="6" borderId="12" xfId="0" applyNumberFormat="1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0" fontId="6" fillId="3" borderId="16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5" borderId="0" xfId="0" applyFont="1" applyFill="1" applyAlignment="1">
      <alignment vertical="center"/>
    </xf>
    <xf numFmtId="0" fontId="7" fillId="5" borderId="27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7" fillId="5" borderId="28" xfId="0" applyFont="1" applyFill="1" applyBorder="1" applyAlignment="1">
      <alignment horizontal="center" vertical="center"/>
    </xf>
    <xf numFmtId="164" fontId="7" fillId="6" borderId="1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vertical="center"/>
    </xf>
    <xf numFmtId="0" fontId="7" fillId="5" borderId="29" xfId="0" applyFont="1" applyFill="1" applyBorder="1" applyAlignment="1">
      <alignment horizontal="right" vertical="center"/>
    </xf>
    <xf numFmtId="1" fontId="7" fillId="7" borderId="30" xfId="0" applyNumberFormat="1" applyFont="1" applyFill="1" applyBorder="1" applyAlignment="1">
      <alignment horizontal="center" vertical="center"/>
    </xf>
    <xf numFmtId="164" fontId="7" fillId="7" borderId="31" xfId="0" applyNumberFormat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right" vertical="center"/>
    </xf>
    <xf numFmtId="0" fontId="1" fillId="5" borderId="36" xfId="0" applyFont="1" applyFill="1" applyBorder="1" applyAlignment="1">
      <alignment horizontal="right" vertical="center"/>
    </xf>
    <xf numFmtId="0" fontId="9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/>
    </xf>
    <xf numFmtId="0" fontId="6" fillId="5" borderId="7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right" vertical="center"/>
    </xf>
    <xf numFmtId="0" fontId="7" fillId="5" borderId="8" xfId="0" applyFont="1" applyFill="1" applyBorder="1" applyAlignment="1">
      <alignment horizontal="right" vertical="center"/>
    </xf>
    <xf numFmtId="0" fontId="15" fillId="5" borderId="12" xfId="0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/>
    </xf>
    <xf numFmtId="0" fontId="15" fillId="5" borderId="19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0" fontId="9" fillId="6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5" borderId="19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/>
    </xf>
    <xf numFmtId="1" fontId="7" fillId="6" borderId="13" xfId="0" applyNumberFormat="1" applyFont="1" applyFill="1" applyBorder="1" applyAlignment="1">
      <alignment horizontal="center" vertical="center"/>
    </xf>
    <xf numFmtId="164" fontId="7" fillId="6" borderId="13" xfId="0" applyNumberFormat="1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vertical="center"/>
    </xf>
    <xf numFmtId="0" fontId="7" fillId="5" borderId="29" xfId="0" applyFont="1" applyFill="1" applyBorder="1" applyAlignment="1">
      <alignment horizontal="center" vertical="center"/>
    </xf>
    <xf numFmtId="1" fontId="7" fillId="5" borderId="30" xfId="0" applyNumberFormat="1" applyFont="1" applyFill="1" applyBorder="1" applyAlignment="1">
      <alignment horizontal="center" vertical="center"/>
    </xf>
    <xf numFmtId="164" fontId="7" fillId="5" borderId="31" xfId="0" applyNumberFormat="1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vertical="center"/>
    </xf>
    <xf numFmtId="0" fontId="7" fillId="5" borderId="19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right" vertical="center"/>
    </xf>
    <xf numFmtId="165" fontId="7" fillId="5" borderId="12" xfId="0" applyNumberFormat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right" vertical="center"/>
    </xf>
    <xf numFmtId="0" fontId="1" fillId="6" borderId="0" xfId="0" applyFont="1" applyFill="1" applyAlignment="1">
      <alignment horizontal="right" vertical="center"/>
    </xf>
    <xf numFmtId="0" fontId="18" fillId="5" borderId="19" xfId="0" applyFont="1" applyFill="1" applyBorder="1" applyAlignment="1">
      <alignment vertical="center"/>
    </xf>
    <xf numFmtId="0" fontId="19" fillId="5" borderId="12" xfId="0" applyFont="1" applyFill="1" applyBorder="1" applyAlignment="1">
      <alignment vertical="center"/>
    </xf>
    <xf numFmtId="0" fontId="18" fillId="5" borderId="12" xfId="0" applyFont="1" applyFill="1" applyBorder="1" applyAlignment="1">
      <alignment vertical="center"/>
    </xf>
    <xf numFmtId="1" fontId="9" fillId="0" borderId="12" xfId="0" applyNumberFormat="1" applyFont="1" applyBorder="1" applyAlignment="1">
      <alignment horizontal="center" vertical="center"/>
    </xf>
    <xf numFmtId="0" fontId="20" fillId="5" borderId="22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1" fillId="5" borderId="43" xfId="0" applyFont="1" applyFill="1" applyBorder="1" applyAlignment="1">
      <alignment horizontal="left" vertical="center"/>
    </xf>
    <xf numFmtId="0" fontId="23" fillId="5" borderId="44" xfId="0" applyFont="1" applyFill="1" applyBorder="1" applyAlignment="1">
      <alignment horizontal="left" vertical="center"/>
    </xf>
    <xf numFmtId="0" fontId="23" fillId="5" borderId="42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left" vertical="center"/>
    </xf>
    <xf numFmtId="0" fontId="23" fillId="5" borderId="11" xfId="0" applyFont="1" applyFill="1" applyBorder="1" applyAlignment="1">
      <alignment horizontal="right" vertical="center"/>
    </xf>
    <xf numFmtId="0" fontId="24" fillId="5" borderId="12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1" fontId="25" fillId="0" borderId="12" xfId="0" applyNumberFormat="1" applyFont="1" applyBorder="1" applyAlignment="1">
      <alignment horizontal="center" vertical="center"/>
    </xf>
    <xf numFmtId="1" fontId="25" fillId="2" borderId="12" xfId="0" applyNumberFormat="1" applyFont="1" applyFill="1" applyBorder="1" applyAlignment="1">
      <alignment horizontal="center" vertical="center"/>
    </xf>
    <xf numFmtId="2" fontId="25" fillId="2" borderId="12" xfId="0" applyNumberFormat="1" applyFont="1" applyFill="1" applyBorder="1" applyAlignment="1">
      <alignment horizontal="center" vertical="center"/>
    </xf>
    <xf numFmtId="0" fontId="25" fillId="5" borderId="22" xfId="0" applyFont="1" applyFill="1" applyBorder="1" applyAlignment="1">
      <alignment horizontal="center" vertical="center"/>
    </xf>
    <xf numFmtId="0" fontId="24" fillId="5" borderId="27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0" fontId="28" fillId="0" borderId="0" xfId="0" applyFont="1"/>
    <xf numFmtId="0" fontId="30" fillId="5" borderId="12" xfId="0" applyFont="1" applyFill="1" applyBorder="1" applyAlignment="1">
      <alignment vertical="center"/>
    </xf>
    <xf numFmtId="0" fontId="18" fillId="5" borderId="12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1" fontId="29" fillId="0" borderId="12" xfId="0" applyNumberFormat="1" applyFont="1" applyBorder="1" applyAlignment="1">
      <alignment horizontal="center" vertical="center"/>
    </xf>
    <xf numFmtId="1" fontId="29" fillId="2" borderId="12" xfId="0" applyNumberFormat="1" applyFont="1" applyFill="1" applyBorder="1" applyAlignment="1">
      <alignment horizontal="center" vertical="center"/>
    </xf>
    <xf numFmtId="2" fontId="29" fillId="2" borderId="12" xfId="0" applyNumberFormat="1" applyFont="1" applyFill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2" xfId="0" applyFont="1" applyBorder="1" applyAlignment="1">
      <alignment vertical="center"/>
    </xf>
    <xf numFmtId="1" fontId="20" fillId="0" borderId="12" xfId="0" applyNumberFormat="1" applyFont="1" applyBorder="1" applyAlignment="1">
      <alignment horizontal="center" vertical="center"/>
    </xf>
    <xf numFmtId="1" fontId="18" fillId="2" borderId="12" xfId="0" applyNumberFormat="1" applyFont="1" applyFill="1" applyBorder="1" applyAlignment="1">
      <alignment horizontal="center" vertical="center"/>
    </xf>
    <xf numFmtId="2" fontId="18" fillId="2" borderId="12" xfId="0" applyNumberFormat="1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vertical="center"/>
    </xf>
    <xf numFmtId="0" fontId="20" fillId="5" borderId="19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12" xfId="0" applyFont="1" applyFill="1" applyBorder="1" applyAlignment="1">
      <alignment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vertical="center"/>
    </xf>
    <xf numFmtId="1" fontId="7" fillId="10" borderId="12" xfId="0" applyNumberFormat="1" applyFont="1" applyFill="1" applyBorder="1" applyAlignment="1">
      <alignment horizontal="center" vertical="center"/>
    </xf>
    <xf numFmtId="2" fontId="7" fillId="10" borderId="12" xfId="0" applyNumberFormat="1" applyFont="1" applyFill="1" applyBorder="1" applyAlignment="1">
      <alignment horizontal="center" vertical="center"/>
    </xf>
    <xf numFmtId="0" fontId="7" fillId="9" borderId="22" xfId="0" applyFont="1" applyFill="1" applyBorder="1" applyAlignment="1">
      <alignment horizontal="center" vertical="center"/>
    </xf>
    <xf numFmtId="0" fontId="7" fillId="9" borderId="28" xfId="0" applyFont="1" applyFill="1" applyBorder="1" applyAlignment="1">
      <alignment horizontal="center" vertical="center"/>
    </xf>
    <xf numFmtId="0" fontId="7" fillId="11" borderId="19" xfId="0" applyFont="1" applyFill="1" applyBorder="1" applyAlignment="1">
      <alignment vertical="center"/>
    </xf>
    <xf numFmtId="0" fontId="8" fillId="11" borderId="12" xfId="0" applyFont="1" applyFill="1" applyBorder="1" applyAlignment="1">
      <alignment vertical="center"/>
    </xf>
    <xf numFmtId="0" fontId="9" fillId="12" borderId="19" xfId="0" applyFont="1" applyFill="1" applyBorder="1" applyAlignment="1">
      <alignment horizontal="center" vertical="center"/>
    </xf>
    <xf numFmtId="1" fontId="9" fillId="12" borderId="12" xfId="0" applyNumberFormat="1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/>
    </xf>
    <xf numFmtId="0" fontId="20" fillId="12" borderId="19" xfId="0" applyFont="1" applyFill="1" applyBorder="1" applyAlignment="1">
      <alignment horizontal="center" vertical="center"/>
    </xf>
    <xf numFmtId="1" fontId="20" fillId="12" borderId="12" xfId="0" applyNumberFormat="1" applyFont="1" applyFill="1" applyBorder="1" applyAlignment="1">
      <alignment horizontal="center" vertical="center"/>
    </xf>
    <xf numFmtId="0" fontId="20" fillId="11" borderId="19" xfId="0" applyFont="1" applyFill="1" applyBorder="1" applyAlignment="1">
      <alignment horizontal="center" vertical="center"/>
    </xf>
    <xf numFmtId="0" fontId="24" fillId="5" borderId="18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vertical="center"/>
    </xf>
    <xf numFmtId="0" fontId="31" fillId="4" borderId="17" xfId="0" applyFont="1" applyFill="1" applyBorder="1" applyAlignment="1">
      <alignment horizontal="center" vertical="center"/>
    </xf>
    <xf numFmtId="0" fontId="33" fillId="5" borderId="12" xfId="0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left" vertical="center"/>
    </xf>
    <xf numFmtId="0" fontId="33" fillId="5" borderId="19" xfId="0" applyFont="1" applyFill="1" applyBorder="1" applyAlignment="1">
      <alignment vertical="center"/>
    </xf>
    <xf numFmtId="0" fontId="34" fillId="2" borderId="19" xfId="0" applyFont="1" applyFill="1" applyBorder="1" applyAlignment="1">
      <alignment horizontal="center" vertical="center"/>
    </xf>
    <xf numFmtId="1" fontId="34" fillId="0" borderId="19" xfId="0" applyNumberFormat="1" applyFont="1" applyBorder="1" applyAlignment="1">
      <alignment horizontal="center" vertical="center"/>
    </xf>
    <xf numFmtId="1" fontId="33" fillId="2" borderId="19" xfId="0" applyNumberFormat="1" applyFont="1" applyFill="1" applyBorder="1" applyAlignment="1">
      <alignment horizontal="center" vertical="center"/>
    </xf>
    <xf numFmtId="2" fontId="33" fillId="2" borderId="19" xfId="0" applyNumberFormat="1" applyFont="1" applyFill="1" applyBorder="1" applyAlignment="1">
      <alignment horizontal="center" vertical="center"/>
    </xf>
    <xf numFmtId="0" fontId="33" fillId="5" borderId="18" xfId="0" applyFont="1" applyFill="1" applyBorder="1" applyAlignment="1">
      <alignment horizontal="center" vertical="center"/>
    </xf>
    <xf numFmtId="0" fontId="33" fillId="5" borderId="27" xfId="0" applyFont="1" applyFill="1" applyBorder="1" applyAlignment="1">
      <alignment horizontal="center" vertical="center"/>
    </xf>
    <xf numFmtId="0" fontId="33" fillId="5" borderId="13" xfId="0" applyFont="1" applyFill="1" applyBorder="1" applyAlignment="1">
      <alignment horizontal="center" vertical="center"/>
    </xf>
    <xf numFmtId="0" fontId="33" fillId="5" borderId="22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vertical="center"/>
    </xf>
    <xf numFmtId="0" fontId="35" fillId="5" borderId="12" xfId="0" applyFont="1" applyFill="1" applyBorder="1" applyAlignment="1">
      <alignment horizontal="center" vertical="center"/>
    </xf>
    <xf numFmtId="0" fontId="24" fillId="5" borderId="40" xfId="0" applyFont="1" applyFill="1" applyBorder="1" applyAlignment="1">
      <alignment horizontal="center" vertical="center"/>
    </xf>
    <xf numFmtId="0" fontId="24" fillId="5" borderId="19" xfId="0" applyFont="1" applyFill="1" applyBorder="1" applyAlignment="1">
      <alignment vertical="center"/>
    </xf>
    <xf numFmtId="0" fontId="26" fillId="5" borderId="12" xfId="0" applyFont="1" applyFill="1" applyBorder="1" applyAlignment="1">
      <alignment vertical="center"/>
    </xf>
    <xf numFmtId="0" fontId="24" fillId="5" borderId="12" xfId="0" applyFont="1" applyFill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1" fontId="24" fillId="0" borderId="12" xfId="0" applyNumberFormat="1" applyFont="1" applyBorder="1" applyAlignment="1">
      <alignment horizontal="center" vertical="center"/>
    </xf>
    <xf numFmtId="1" fontId="24" fillId="2" borderId="12" xfId="0" applyNumberFormat="1" applyFont="1" applyFill="1" applyBorder="1" applyAlignment="1">
      <alignment horizontal="center" vertical="center"/>
    </xf>
    <xf numFmtId="2" fontId="24" fillId="2" borderId="12" xfId="0" applyNumberFormat="1" applyFont="1" applyFill="1" applyBorder="1" applyAlignment="1">
      <alignment horizontal="center" vertical="center"/>
    </xf>
    <xf numFmtId="0" fontId="24" fillId="5" borderId="22" xfId="0" applyFont="1" applyFill="1" applyBorder="1" applyAlignment="1">
      <alignment horizontal="center" vertical="center"/>
    </xf>
    <xf numFmtId="0" fontId="35" fillId="5" borderId="27" xfId="0" applyFont="1" applyFill="1" applyBorder="1" applyAlignment="1">
      <alignment horizontal="center" vertical="center"/>
    </xf>
    <xf numFmtId="0" fontId="36" fillId="0" borderId="0" xfId="0" applyFont="1"/>
    <xf numFmtId="0" fontId="34" fillId="5" borderId="12" xfId="0" applyFont="1" applyFill="1" applyBorder="1" applyAlignment="1">
      <alignment vertical="center"/>
    </xf>
    <xf numFmtId="0" fontId="37" fillId="5" borderId="19" xfId="0" applyFont="1" applyFill="1" applyBorder="1" applyAlignment="1">
      <alignment vertical="center"/>
    </xf>
    <xf numFmtId="0" fontId="34" fillId="5" borderId="12" xfId="0" applyFont="1" applyFill="1" applyBorder="1" applyAlignment="1">
      <alignment horizontal="right" vertical="center"/>
    </xf>
    <xf numFmtId="0" fontId="33" fillId="6" borderId="12" xfId="0" applyFont="1" applyFill="1" applyBorder="1" applyAlignment="1">
      <alignment horizontal="center" vertical="center"/>
    </xf>
    <xf numFmtId="1" fontId="33" fillId="6" borderId="12" xfId="0" applyNumberFormat="1" applyFont="1" applyFill="1" applyBorder="1" applyAlignment="1">
      <alignment horizontal="center" vertical="center"/>
    </xf>
    <xf numFmtId="2" fontId="33" fillId="6" borderId="12" xfId="0" applyNumberFormat="1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vertical="center"/>
    </xf>
    <xf numFmtId="0" fontId="34" fillId="2" borderId="12" xfId="0" applyFont="1" applyFill="1" applyBorder="1" applyAlignment="1">
      <alignment horizontal="center" vertical="center"/>
    </xf>
    <xf numFmtId="1" fontId="34" fillId="0" borderId="12" xfId="0" applyNumberFormat="1" applyFont="1" applyBorder="1" applyAlignment="1">
      <alignment horizontal="center" vertical="center"/>
    </xf>
    <xf numFmtId="1" fontId="33" fillId="2" borderId="12" xfId="0" applyNumberFormat="1" applyFont="1" applyFill="1" applyBorder="1" applyAlignment="1">
      <alignment horizontal="center" vertical="center"/>
    </xf>
    <xf numFmtId="2" fontId="33" fillId="2" borderId="12" xfId="0" applyNumberFormat="1" applyFont="1" applyFill="1" applyBorder="1" applyAlignment="1">
      <alignment horizontal="center" vertical="center"/>
    </xf>
    <xf numFmtId="0" fontId="33" fillId="11" borderId="19" xfId="0" applyFont="1" applyFill="1" applyBorder="1" applyAlignment="1">
      <alignment vertical="center"/>
    </xf>
    <xf numFmtId="0" fontId="33" fillId="13" borderId="12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left" vertical="center"/>
    </xf>
    <xf numFmtId="0" fontId="7" fillId="13" borderId="19" xfId="0" applyFont="1" applyFill="1" applyBorder="1" applyAlignment="1">
      <alignment vertical="center"/>
    </xf>
    <xf numFmtId="0" fontId="8" fillId="13" borderId="19" xfId="0" applyFont="1" applyFill="1" applyBorder="1" applyAlignment="1">
      <alignment vertical="center"/>
    </xf>
    <xf numFmtId="0" fontId="34" fillId="14" borderId="19" xfId="0" applyFont="1" applyFill="1" applyBorder="1" applyAlignment="1">
      <alignment horizontal="center" vertical="center"/>
    </xf>
    <xf numFmtId="1" fontId="34" fillId="15" borderId="19" xfId="0" applyNumberFormat="1" applyFont="1" applyFill="1" applyBorder="1" applyAlignment="1">
      <alignment horizontal="center" vertical="center"/>
    </xf>
    <xf numFmtId="1" fontId="33" fillId="14" borderId="19" xfId="0" applyNumberFormat="1" applyFont="1" applyFill="1" applyBorder="1" applyAlignment="1">
      <alignment horizontal="center" vertical="center"/>
    </xf>
    <xf numFmtId="2" fontId="33" fillId="14" borderId="19" xfId="0" applyNumberFormat="1" applyFont="1" applyFill="1" applyBorder="1" applyAlignment="1">
      <alignment horizontal="center" vertical="center"/>
    </xf>
    <xf numFmtId="0" fontId="33" fillId="13" borderId="18" xfId="0" applyFont="1" applyFill="1" applyBorder="1" applyAlignment="1">
      <alignment horizontal="center" vertical="center"/>
    </xf>
    <xf numFmtId="0" fontId="33" fillId="13" borderId="27" xfId="0" applyFont="1" applyFill="1" applyBorder="1" applyAlignment="1">
      <alignment horizontal="center" vertical="center"/>
    </xf>
    <xf numFmtId="0" fontId="22" fillId="15" borderId="0" xfId="0" applyFont="1" applyFill="1" applyAlignment="1">
      <alignment horizontal="left"/>
    </xf>
    <xf numFmtId="0" fontId="0" fillId="15" borderId="0" xfId="0" applyFill="1"/>
    <xf numFmtId="0" fontId="8" fillId="13" borderId="12" xfId="0" applyFont="1" applyFill="1" applyBorder="1" applyAlignment="1">
      <alignment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vertical="center"/>
    </xf>
    <xf numFmtId="0" fontId="24" fillId="5" borderId="19" xfId="0" applyFont="1" applyFill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7" fillId="13" borderId="22" xfId="0" applyFont="1" applyFill="1" applyBorder="1" applyAlignment="1">
      <alignment horizontal="center" vertical="center"/>
    </xf>
    <xf numFmtId="0" fontId="24" fillId="13" borderId="19" xfId="0" applyFont="1" applyFill="1" applyBorder="1" applyAlignment="1">
      <alignment vertical="center"/>
    </xf>
    <xf numFmtId="0" fontId="26" fillId="13" borderId="12" xfId="0" applyFont="1" applyFill="1" applyBorder="1" applyAlignment="1">
      <alignment vertical="center"/>
    </xf>
    <xf numFmtId="0" fontId="24" fillId="13" borderId="12" xfId="0" applyFont="1" applyFill="1" applyBorder="1" applyAlignment="1">
      <alignment horizontal="center" vertical="center"/>
    </xf>
    <xf numFmtId="0" fontId="24" fillId="14" borderId="12" xfId="0" applyFont="1" applyFill="1" applyBorder="1" applyAlignment="1">
      <alignment horizontal="center" vertical="center"/>
    </xf>
    <xf numFmtId="1" fontId="24" fillId="15" borderId="12" xfId="0" applyNumberFormat="1" applyFont="1" applyFill="1" applyBorder="1" applyAlignment="1">
      <alignment horizontal="center" vertical="center"/>
    </xf>
    <xf numFmtId="1" fontId="24" fillId="14" borderId="12" xfId="0" applyNumberFormat="1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27" xfId="0" applyFont="1" applyFill="1" applyBorder="1" applyAlignment="1">
      <alignment horizontal="center" vertical="center"/>
    </xf>
    <xf numFmtId="0" fontId="18" fillId="13" borderId="22" xfId="0" applyFont="1" applyFill="1" applyBorder="1" applyAlignment="1">
      <alignment horizontal="center" vertical="center"/>
    </xf>
    <xf numFmtId="0" fontId="9" fillId="13" borderId="22" xfId="0" applyFont="1" applyFill="1" applyBorder="1" applyAlignment="1">
      <alignment horizontal="center" vertical="center"/>
    </xf>
    <xf numFmtId="0" fontId="9" fillId="13" borderId="12" xfId="0" applyFont="1" applyFill="1" applyBorder="1" applyAlignment="1">
      <alignment horizontal="center" vertical="center"/>
    </xf>
    <xf numFmtId="0" fontId="9" fillId="15" borderId="12" xfId="0" applyFont="1" applyFill="1" applyBorder="1" applyAlignment="1">
      <alignment horizontal="center" vertical="center"/>
    </xf>
    <xf numFmtId="0" fontId="9" fillId="14" borderId="12" xfId="0" applyFont="1" applyFill="1" applyBorder="1" applyAlignment="1">
      <alignment horizontal="center" vertical="center"/>
    </xf>
    <xf numFmtId="1" fontId="7" fillId="14" borderId="12" xfId="0" applyNumberFormat="1" applyFont="1" applyFill="1" applyBorder="1" applyAlignment="1">
      <alignment horizontal="center" vertical="center"/>
    </xf>
    <xf numFmtId="2" fontId="7" fillId="14" borderId="12" xfId="0" applyNumberFormat="1" applyFont="1" applyFill="1" applyBorder="1" applyAlignment="1">
      <alignment horizontal="center" vertical="center"/>
    </xf>
    <xf numFmtId="0" fontId="20" fillId="13" borderId="22" xfId="0" applyFont="1" applyFill="1" applyBorder="1" applyAlignment="1">
      <alignment horizontal="center" vertical="center"/>
    </xf>
    <xf numFmtId="0" fontId="7" fillId="13" borderId="18" xfId="0" applyFont="1" applyFill="1" applyBorder="1" applyAlignment="1">
      <alignment horizontal="center" vertical="center"/>
    </xf>
    <xf numFmtId="0" fontId="19" fillId="13" borderId="12" xfId="0" applyFont="1" applyFill="1" applyBorder="1" applyAlignment="1">
      <alignment vertical="center"/>
    </xf>
    <xf numFmtId="0" fontId="18" fillId="13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horizontal="center" vertical="center"/>
    </xf>
    <xf numFmtId="2" fontId="24" fillId="14" borderId="12" xfId="0" applyNumberFormat="1" applyFont="1" applyFill="1" applyBorder="1" applyAlignment="1">
      <alignment horizontal="center" vertical="center"/>
    </xf>
    <xf numFmtId="0" fontId="25" fillId="13" borderId="22" xfId="0" applyFont="1" applyFill="1" applyBorder="1" applyAlignment="1">
      <alignment horizontal="center" vertical="center"/>
    </xf>
    <xf numFmtId="0" fontId="24" fillId="13" borderId="27" xfId="0" applyFont="1" applyFill="1" applyBorder="1" applyAlignment="1">
      <alignment horizontal="center" vertical="center"/>
    </xf>
    <xf numFmtId="0" fontId="27" fillId="15" borderId="0" xfId="0" applyFont="1" applyFill="1" applyAlignment="1">
      <alignment horizontal="left"/>
    </xf>
    <xf numFmtId="0" fontId="28" fillId="15" borderId="0" xfId="0" applyFont="1" applyFill="1"/>
    <xf numFmtId="0" fontId="7" fillId="13" borderId="19" xfId="0" applyFont="1" applyFill="1" applyBorder="1" applyAlignment="1">
      <alignment horizontal="left" vertical="center"/>
    </xf>
    <xf numFmtId="0" fontId="24" fillId="15" borderId="19" xfId="0" applyFont="1" applyFill="1" applyBorder="1" applyAlignment="1">
      <alignment horizontal="center" vertical="center"/>
    </xf>
    <xf numFmtId="0" fontId="18" fillId="13" borderId="12" xfId="0" applyFont="1" applyFill="1" applyBorder="1" applyAlignment="1">
      <alignment horizontal="center" vertical="center"/>
    </xf>
    <xf numFmtId="0" fontId="33" fillId="13" borderId="22" xfId="0" applyFont="1" applyFill="1" applyBorder="1" applyAlignment="1">
      <alignment horizontal="center" vertical="center"/>
    </xf>
    <xf numFmtId="1" fontId="25" fillId="15" borderId="12" xfId="0" applyNumberFormat="1" applyFont="1" applyFill="1" applyBorder="1" applyAlignment="1">
      <alignment horizontal="center" vertical="center"/>
    </xf>
    <xf numFmtId="0" fontId="34" fillId="14" borderId="12" xfId="0" applyFont="1" applyFill="1" applyBorder="1" applyAlignment="1">
      <alignment horizontal="center" vertical="center"/>
    </xf>
    <xf numFmtId="1" fontId="34" fillId="15" borderId="12" xfId="0" applyNumberFormat="1" applyFont="1" applyFill="1" applyBorder="1" applyAlignment="1">
      <alignment horizontal="center" vertical="center"/>
    </xf>
    <xf numFmtId="1" fontId="33" fillId="14" borderId="12" xfId="0" applyNumberFormat="1" applyFont="1" applyFill="1" applyBorder="1" applyAlignment="1">
      <alignment horizontal="center" vertical="center"/>
    </xf>
    <xf numFmtId="2" fontId="33" fillId="14" borderId="12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2" fillId="0" borderId="11" xfId="0" applyFont="1" applyBorder="1"/>
    <xf numFmtId="0" fontId="2" fillId="0" borderId="12" xfId="0" applyFont="1" applyBorder="1"/>
    <xf numFmtId="0" fontId="6" fillId="3" borderId="13" xfId="0" applyFont="1" applyFill="1" applyBorder="1" applyAlignment="1">
      <alignment horizontal="center" vertical="center" wrapText="1"/>
    </xf>
    <xf numFmtId="2" fontId="6" fillId="3" borderId="13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1" fillId="5" borderId="13" xfId="0" applyFont="1" applyFill="1" applyBorder="1" applyAlignment="1">
      <alignment horizontal="center" vertical="center"/>
    </xf>
    <xf numFmtId="0" fontId="32" fillId="0" borderId="13" xfId="0" applyFont="1" applyBorder="1"/>
    <xf numFmtId="0" fontId="32" fillId="0" borderId="12" xfId="0" applyFont="1" applyBorder="1"/>
    <xf numFmtId="0" fontId="3" fillId="2" borderId="6" xfId="0" applyFont="1" applyFill="1" applyBorder="1" applyAlignment="1">
      <alignment horizontal="center" vertical="center" readingOrder="1"/>
    </xf>
    <xf numFmtId="0" fontId="2" fillId="0" borderId="7" xfId="0" applyFont="1" applyBorder="1"/>
    <xf numFmtId="0" fontId="2" fillId="0" borderId="8" xfId="0" applyFont="1" applyBorder="1"/>
    <xf numFmtId="0" fontId="4" fillId="2" borderId="6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1" fillId="3" borderId="9" xfId="0" applyFont="1" applyFill="1" applyBorder="1" applyAlignment="1">
      <alignment horizontal="center" vertical="center"/>
    </xf>
    <xf numFmtId="0" fontId="2" fillId="0" borderId="14" xfId="0" applyFont="1" applyBorder="1"/>
    <xf numFmtId="0" fontId="1" fillId="3" borderId="10" xfId="0" applyFont="1" applyFill="1" applyBorder="1" applyAlignment="1">
      <alignment horizontal="center" vertical="center"/>
    </xf>
    <xf numFmtId="0" fontId="2" fillId="0" borderId="15" xfId="0" applyFont="1" applyBorder="1"/>
    <xf numFmtId="0" fontId="1" fillId="3" borderId="10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6" fillId="3" borderId="1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" fillId="0" borderId="13" xfId="0" applyFont="1" applyBorder="1"/>
    <xf numFmtId="0" fontId="1" fillId="3" borderId="13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2" fillId="0" borderId="20" xfId="0" applyFont="1" applyBorder="1"/>
    <xf numFmtId="0" fontId="2" fillId="0" borderId="17" xfId="0" applyFont="1" applyBorder="1"/>
    <xf numFmtId="0" fontId="1" fillId="3" borderId="10" xfId="0" applyFont="1" applyFill="1" applyBorder="1" applyAlignment="1">
      <alignment vertical="center"/>
    </xf>
    <xf numFmtId="0" fontId="1" fillId="3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6" fillId="3" borderId="10" xfId="0" applyFont="1" applyFill="1" applyBorder="1" applyAlignment="1">
      <alignment horizontal="center" vertical="center" wrapText="1"/>
    </xf>
    <xf numFmtId="0" fontId="1" fillId="5" borderId="47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7" fillId="5" borderId="36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3" fillId="5" borderId="26" xfId="0" applyFont="1" applyFill="1" applyBorder="1" applyAlignment="1">
      <alignment horizontal="center" vertical="center"/>
    </xf>
    <xf numFmtId="0" fontId="13" fillId="8" borderId="45" xfId="0" applyFont="1" applyFill="1" applyBorder="1" applyAlignment="1">
      <alignment horizontal="center" vertical="center"/>
    </xf>
    <xf numFmtId="0" fontId="13" fillId="8" borderId="41" xfId="0" applyFont="1" applyFill="1" applyBorder="1" applyAlignment="1">
      <alignment horizontal="center" vertical="center"/>
    </xf>
    <xf numFmtId="0" fontId="13" fillId="8" borderId="46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right" vertical="center" wrapText="1"/>
    </xf>
    <xf numFmtId="0" fontId="2" fillId="0" borderId="38" xfId="0" applyFont="1" applyBorder="1"/>
    <xf numFmtId="0" fontId="7" fillId="5" borderId="11" xfId="0" applyFont="1" applyFill="1" applyBorder="1" applyAlignment="1">
      <alignment vertical="center"/>
    </xf>
    <xf numFmtId="0" fontId="1" fillId="6" borderId="33" xfId="0" applyFont="1" applyFill="1" applyBorder="1" applyAlignment="1">
      <alignment horizontal="right" vertical="center"/>
    </xf>
    <xf numFmtId="0" fontId="2" fillId="0" borderId="34" xfId="0" applyFont="1" applyBorder="1"/>
    <xf numFmtId="0" fontId="2" fillId="0" borderId="36" xfId="0" applyFont="1" applyBorder="1"/>
    <xf numFmtId="0" fontId="2" fillId="0" borderId="37" xfId="0" applyFont="1" applyBorder="1"/>
    <xf numFmtId="0" fontId="7" fillId="5" borderId="35" xfId="0" applyFont="1" applyFill="1" applyBorder="1" applyAlignment="1">
      <alignment vertical="center"/>
    </xf>
    <xf numFmtId="0" fontId="2" fillId="0" borderId="35" xfId="0" applyFont="1" applyBorder="1"/>
    <xf numFmtId="0" fontId="1" fillId="5" borderId="11" xfId="0" applyFont="1" applyFill="1" applyBorder="1" applyAlignment="1">
      <alignment horizontal="right" vertical="center"/>
    </xf>
    <xf numFmtId="0" fontId="7" fillId="5" borderId="39" xfId="0" applyFont="1" applyFill="1" applyBorder="1" applyAlignment="1">
      <alignment vertical="center"/>
    </xf>
    <xf numFmtId="0" fontId="7" fillId="5" borderId="19" xfId="0" applyFont="1" applyFill="1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0" fontId="9" fillId="5" borderId="7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right" vertical="center"/>
    </xf>
    <xf numFmtId="0" fontId="1" fillId="3" borderId="13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2" fillId="0" borderId="19" xfId="0" applyFont="1" applyBorder="1"/>
    <xf numFmtId="0" fontId="1" fillId="0" borderId="37" xfId="0" applyFont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2" fillId="0" borderId="22" xfId="0" applyFont="1" applyBorder="1"/>
    <xf numFmtId="0" fontId="14" fillId="5" borderId="13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2" fillId="0" borderId="40" xfId="0" applyFont="1" applyBorder="1"/>
    <xf numFmtId="0" fontId="5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right" vertical="center"/>
    </xf>
    <xf numFmtId="0" fontId="7" fillId="5" borderId="21" xfId="0" applyFont="1" applyFill="1" applyBorder="1" applyAlignment="1">
      <alignment horizontal="left" vertical="center"/>
    </xf>
    <xf numFmtId="0" fontId="9" fillId="2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right" vertical="center"/>
    </xf>
    <xf numFmtId="0" fontId="1" fillId="5" borderId="35" xfId="0" applyFont="1" applyFill="1" applyBorder="1" applyAlignment="1">
      <alignment horizontal="right" vertical="center"/>
    </xf>
    <xf numFmtId="1" fontId="7" fillId="2" borderId="34" xfId="0" applyNumberFormat="1" applyFont="1" applyFill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3" fillId="8" borderId="37" xfId="0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vertical="center" wrapText="1"/>
    </xf>
    <xf numFmtId="0" fontId="2" fillId="0" borderId="41" xfId="0" applyFont="1" applyBorder="1"/>
    <xf numFmtId="0" fontId="7" fillId="5" borderId="3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10583</xdr:colOff>
      <xdr:row>0</xdr:row>
      <xdr:rowOff>0</xdr:rowOff>
    </xdr:from>
    <xdr:ext cx="1217084" cy="1227667"/>
    <xdr:pic>
      <xdr:nvPicPr>
        <xdr:cNvPr id="2" name="image2.png">
          <a:extLst>
            <a:ext uri="{FF2B5EF4-FFF2-40B4-BE49-F238E27FC236}">
              <a16:creationId xmlns="" xmlns:a16="http://schemas.microsoft.com/office/drawing/2014/main" id="{D411CFC4-9C27-4B9B-BF6B-A65A3ECFD3C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83" y="0"/>
          <a:ext cx="1217084" cy="1227667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18</xdr:col>
      <xdr:colOff>279721</xdr:colOff>
      <xdr:row>0</xdr:row>
      <xdr:rowOff>0</xdr:rowOff>
    </xdr:from>
    <xdr:to>
      <xdr:col>19</xdr:col>
      <xdr:colOff>993494</xdr:colOff>
      <xdr:row>5</xdr:row>
      <xdr:rowOff>36660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20531" y="0"/>
          <a:ext cx="1273216" cy="1213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19"/>
  <sheetViews>
    <sheetView tabSelected="1" topLeftCell="A78" zoomScale="96" zoomScaleNormal="96" workbookViewId="0">
      <selection activeCell="S1" sqref="S1:T5"/>
    </sheetView>
  </sheetViews>
  <sheetFormatPr defaultColWidth="12.5546875" defaultRowHeight="15" customHeight="1" x14ac:dyDescent="0.25"/>
  <cols>
    <col min="1" max="1" width="6.5546875" customWidth="1"/>
    <col min="2" max="2" width="7.77734375" customWidth="1"/>
    <col min="3" max="3" width="5" customWidth="1"/>
    <col min="4" max="4" width="8.5546875" customWidth="1"/>
    <col min="5" max="5" width="36.77734375" customWidth="1"/>
    <col min="6" max="6" width="24.77734375" customWidth="1"/>
    <col min="7" max="7" width="8.44140625" customWidth="1"/>
    <col min="8" max="8" width="8.21875" customWidth="1"/>
    <col min="9" max="9" width="10.77734375" customWidth="1"/>
    <col min="10" max="10" width="8.44140625" customWidth="1"/>
    <col min="11" max="11" width="7.77734375" customWidth="1"/>
    <col min="12" max="12" width="8.77734375" customWidth="1"/>
    <col min="13" max="13" width="11" customWidth="1"/>
    <col min="14" max="14" width="7.21875" customWidth="1"/>
    <col min="15" max="15" width="6.77734375" customWidth="1"/>
    <col min="16" max="16" width="9.21875" customWidth="1"/>
    <col min="17" max="17" width="7.77734375" customWidth="1"/>
    <col min="18" max="18" width="6.44140625" customWidth="1"/>
    <col min="19" max="19" width="8.21875" customWidth="1"/>
    <col min="20" max="20" width="16.21875" customWidth="1"/>
    <col min="21" max="21" width="3.44140625" style="96" customWidth="1"/>
  </cols>
  <sheetData>
    <row r="1" spans="1:21" ht="18.75" customHeight="1" x14ac:dyDescent="0.25">
      <c r="A1" s="259"/>
      <c r="B1" s="260"/>
      <c r="C1" s="261"/>
      <c r="D1" s="264" t="s">
        <v>0</v>
      </c>
      <c r="E1" s="260"/>
      <c r="F1" s="260"/>
      <c r="G1" s="260"/>
      <c r="H1" s="261"/>
      <c r="I1" s="265" t="s">
        <v>1</v>
      </c>
      <c r="J1" s="260"/>
      <c r="K1" s="260"/>
      <c r="L1" s="260"/>
      <c r="M1" s="260"/>
      <c r="N1" s="260"/>
      <c r="O1" s="260"/>
      <c r="P1" s="260"/>
      <c r="Q1" s="260"/>
      <c r="R1" s="261"/>
      <c r="S1" s="259"/>
      <c r="T1" s="261"/>
    </row>
    <row r="2" spans="1:21" ht="18.75" customHeight="1" x14ac:dyDescent="0.25">
      <c r="A2" s="262"/>
      <c r="B2" s="252"/>
      <c r="C2" s="243"/>
      <c r="D2" s="266" t="s">
        <v>430</v>
      </c>
      <c r="E2" s="252"/>
      <c r="F2" s="252"/>
      <c r="G2" s="252"/>
      <c r="H2" s="243"/>
      <c r="I2" s="267" t="s">
        <v>429</v>
      </c>
      <c r="J2" s="252"/>
      <c r="K2" s="252"/>
      <c r="L2" s="252"/>
      <c r="M2" s="252"/>
      <c r="N2" s="252"/>
      <c r="O2" s="252"/>
      <c r="P2" s="252"/>
      <c r="Q2" s="252"/>
      <c r="R2" s="243"/>
      <c r="S2" s="262"/>
      <c r="T2" s="243"/>
    </row>
    <row r="3" spans="1:21" ht="18.75" customHeight="1" x14ac:dyDescent="0.25">
      <c r="A3" s="262"/>
      <c r="B3" s="252"/>
      <c r="C3" s="243"/>
      <c r="D3" s="266" t="s">
        <v>224</v>
      </c>
      <c r="E3" s="252"/>
      <c r="F3" s="252"/>
      <c r="G3" s="252"/>
      <c r="H3" s="243"/>
      <c r="I3" s="267" t="s">
        <v>226</v>
      </c>
      <c r="J3" s="252"/>
      <c r="K3" s="252"/>
      <c r="L3" s="252"/>
      <c r="M3" s="252"/>
      <c r="N3" s="252"/>
      <c r="O3" s="252"/>
      <c r="P3" s="252"/>
      <c r="Q3" s="252"/>
      <c r="R3" s="243"/>
      <c r="S3" s="262"/>
      <c r="T3" s="243"/>
    </row>
    <row r="4" spans="1:21" ht="18.75" customHeight="1" x14ac:dyDescent="0.25">
      <c r="A4" s="262"/>
      <c r="B4" s="252"/>
      <c r="C4" s="243"/>
      <c r="D4" s="266" t="s">
        <v>225</v>
      </c>
      <c r="E4" s="252"/>
      <c r="F4" s="252"/>
      <c r="G4" s="252"/>
      <c r="H4" s="243"/>
      <c r="I4" s="267" t="s">
        <v>433</v>
      </c>
      <c r="J4" s="252"/>
      <c r="K4" s="252"/>
      <c r="L4" s="252"/>
      <c r="M4" s="252"/>
      <c r="N4" s="252"/>
      <c r="O4" s="252"/>
      <c r="P4" s="252"/>
      <c r="Q4" s="252"/>
      <c r="R4" s="243"/>
      <c r="S4" s="262"/>
      <c r="T4" s="243"/>
    </row>
    <row r="5" spans="1:21" ht="20.25" customHeight="1" x14ac:dyDescent="0.25">
      <c r="A5" s="263"/>
      <c r="B5" s="248"/>
      <c r="C5" s="249"/>
      <c r="D5" s="247" t="s">
        <v>431</v>
      </c>
      <c r="E5" s="248"/>
      <c r="F5" s="248"/>
      <c r="G5" s="248"/>
      <c r="H5" s="249"/>
      <c r="I5" s="250" t="s">
        <v>432</v>
      </c>
      <c r="J5" s="248"/>
      <c r="K5" s="248"/>
      <c r="L5" s="248"/>
      <c r="M5" s="248"/>
      <c r="N5" s="248"/>
      <c r="O5" s="248"/>
      <c r="P5" s="248"/>
      <c r="Q5" s="248"/>
      <c r="R5" s="249"/>
      <c r="S5" s="263"/>
      <c r="T5" s="249"/>
    </row>
    <row r="6" spans="1:21" ht="8.25" customHeight="1" x14ac:dyDescent="0.25">
      <c r="A6" s="251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43"/>
    </row>
    <row r="7" spans="1:21" ht="13.2" x14ac:dyDescent="0.25">
      <c r="A7" s="253" t="s">
        <v>3</v>
      </c>
      <c r="B7" s="255" t="s">
        <v>4</v>
      </c>
      <c r="C7" s="255" t="s">
        <v>5</v>
      </c>
      <c r="D7" s="257" t="s">
        <v>6</v>
      </c>
      <c r="E7" s="255" t="s">
        <v>7</v>
      </c>
      <c r="F7" s="258" t="s">
        <v>8</v>
      </c>
      <c r="G7" s="255" t="s">
        <v>9</v>
      </c>
      <c r="H7" s="237" t="s">
        <v>10</v>
      </c>
      <c r="I7" s="238"/>
      <c r="J7" s="238"/>
      <c r="K7" s="238"/>
      <c r="L7" s="239"/>
      <c r="M7" s="1"/>
      <c r="N7" s="240" t="s">
        <v>11</v>
      </c>
      <c r="O7" s="2" t="s">
        <v>12</v>
      </c>
      <c r="P7" s="2" t="s">
        <v>13</v>
      </c>
      <c r="Q7" s="2" t="s">
        <v>14</v>
      </c>
      <c r="R7" s="241" t="s">
        <v>15</v>
      </c>
      <c r="S7" s="240" t="s">
        <v>16</v>
      </c>
      <c r="T7" s="242" t="s">
        <v>17</v>
      </c>
    </row>
    <row r="8" spans="1:21" ht="13.2" x14ac:dyDescent="0.25">
      <c r="A8" s="254"/>
      <c r="B8" s="256"/>
      <c r="C8" s="256"/>
      <c r="D8" s="256"/>
      <c r="E8" s="256"/>
      <c r="F8" s="256"/>
      <c r="G8" s="256"/>
      <c r="H8" s="1" t="s">
        <v>18</v>
      </c>
      <c r="I8" s="3" t="s">
        <v>19</v>
      </c>
      <c r="J8" s="3" t="s">
        <v>20</v>
      </c>
      <c r="K8" s="4" t="s">
        <v>21</v>
      </c>
      <c r="L8" s="3" t="s">
        <v>22</v>
      </c>
      <c r="M8" s="3" t="s">
        <v>23</v>
      </c>
      <c r="N8" s="239"/>
      <c r="O8" s="2" t="s">
        <v>24</v>
      </c>
      <c r="P8" s="2" t="s">
        <v>24</v>
      </c>
      <c r="Q8" s="2" t="s">
        <v>24</v>
      </c>
      <c r="R8" s="239"/>
      <c r="S8" s="239"/>
      <c r="T8" s="243"/>
    </row>
    <row r="9" spans="1:21" ht="14.4" x14ac:dyDescent="0.25">
      <c r="A9" s="147"/>
      <c r="B9" s="244" t="s">
        <v>25</v>
      </c>
      <c r="C9" s="148">
        <v>1</v>
      </c>
      <c r="D9" s="149" t="s">
        <v>400</v>
      </c>
      <c r="E9" s="150" t="s">
        <v>229</v>
      </c>
      <c r="F9" s="8" t="s">
        <v>230</v>
      </c>
      <c r="G9" s="148" t="s">
        <v>29</v>
      </c>
      <c r="H9" s="148">
        <v>3</v>
      </c>
      <c r="I9" s="148"/>
      <c r="J9" s="148">
        <v>2</v>
      </c>
      <c r="K9" s="148"/>
      <c r="L9" s="148"/>
      <c r="M9" s="148"/>
      <c r="N9" s="148">
        <v>4</v>
      </c>
      <c r="O9" s="151">
        <f>SUM(H9:L9)*15+N9</f>
        <v>79</v>
      </c>
      <c r="P9" s="152">
        <v>46</v>
      </c>
      <c r="Q9" s="153">
        <f>P9+O9</f>
        <v>125</v>
      </c>
      <c r="R9" s="154">
        <v>5</v>
      </c>
      <c r="S9" s="155" t="s">
        <v>30</v>
      </c>
      <c r="T9" s="156"/>
      <c r="U9" s="96" t="s">
        <v>317</v>
      </c>
    </row>
    <row r="10" spans="1:21" ht="14.4" x14ac:dyDescent="0.25">
      <c r="A10" s="272" t="s">
        <v>31</v>
      </c>
      <c r="B10" s="245"/>
      <c r="C10" s="148">
        <v>2</v>
      </c>
      <c r="D10" s="149" t="s">
        <v>227</v>
      </c>
      <c r="E10" s="150" t="s">
        <v>336</v>
      </c>
      <c r="F10" s="8" t="s">
        <v>34</v>
      </c>
      <c r="G10" s="148" t="s">
        <v>29</v>
      </c>
      <c r="H10" s="148">
        <v>4</v>
      </c>
      <c r="I10" s="148"/>
      <c r="J10" s="148"/>
      <c r="K10" s="148"/>
      <c r="L10" s="148">
        <v>1</v>
      </c>
      <c r="M10" s="148"/>
      <c r="N10" s="148">
        <v>3</v>
      </c>
      <c r="O10" s="151">
        <f t="shared" ref="O10:O12" si="0">SUM(H10:L10)*15+N10</f>
        <v>78</v>
      </c>
      <c r="P10" s="152">
        <v>47</v>
      </c>
      <c r="Q10" s="153">
        <f t="shared" ref="Q10:Q13" si="1">P10+O10</f>
        <v>125</v>
      </c>
      <c r="R10" s="154">
        <v>5</v>
      </c>
      <c r="S10" s="155" t="s">
        <v>30</v>
      </c>
      <c r="T10" s="156"/>
      <c r="U10" s="96" t="s">
        <v>317</v>
      </c>
    </row>
    <row r="11" spans="1:21" s="196" customFormat="1" ht="14.4" x14ac:dyDescent="0.25">
      <c r="A11" s="273"/>
      <c r="B11" s="245"/>
      <c r="C11" s="185">
        <v>3</v>
      </c>
      <c r="D11" s="186" t="s">
        <v>385</v>
      </c>
      <c r="E11" s="187" t="s">
        <v>413</v>
      </c>
      <c r="F11" s="188" t="s">
        <v>412</v>
      </c>
      <c r="G11" s="185" t="s">
        <v>29</v>
      </c>
      <c r="H11" s="185">
        <v>2</v>
      </c>
      <c r="I11" s="185"/>
      <c r="J11" s="185">
        <v>2</v>
      </c>
      <c r="K11" s="185"/>
      <c r="L11" s="185"/>
      <c r="M11" s="185"/>
      <c r="N11" s="185">
        <v>3</v>
      </c>
      <c r="O11" s="189">
        <f t="shared" si="0"/>
        <v>63</v>
      </c>
      <c r="P11" s="190">
        <v>37</v>
      </c>
      <c r="Q11" s="191">
        <v>75</v>
      </c>
      <c r="R11" s="192">
        <v>3</v>
      </c>
      <c r="S11" s="193" t="s">
        <v>30</v>
      </c>
      <c r="T11" s="194"/>
      <c r="U11" s="195" t="s">
        <v>318</v>
      </c>
    </row>
    <row r="12" spans="1:21" ht="14.4" x14ac:dyDescent="0.25">
      <c r="A12" s="273"/>
      <c r="B12" s="245"/>
      <c r="C12" s="157">
        <v>4</v>
      </c>
      <c r="D12" s="149" t="s">
        <v>228</v>
      </c>
      <c r="E12" s="7" t="s">
        <v>416</v>
      </c>
      <c r="F12" s="8" t="s">
        <v>415</v>
      </c>
      <c r="G12" s="148" t="s">
        <v>29</v>
      </c>
      <c r="H12" s="148">
        <v>1</v>
      </c>
      <c r="I12" s="148" t="s">
        <v>333</v>
      </c>
      <c r="J12" s="148">
        <v>2</v>
      </c>
      <c r="K12" s="148"/>
      <c r="L12" s="148">
        <v>1</v>
      </c>
      <c r="M12" s="148"/>
      <c r="N12" s="148">
        <v>3</v>
      </c>
      <c r="O12" s="151">
        <f t="shared" si="0"/>
        <v>63</v>
      </c>
      <c r="P12" s="152">
        <v>62</v>
      </c>
      <c r="Q12" s="153">
        <f t="shared" si="1"/>
        <v>125</v>
      </c>
      <c r="R12" s="154">
        <v>5</v>
      </c>
      <c r="S12" s="158" t="s">
        <v>64</v>
      </c>
      <c r="T12" s="156"/>
      <c r="U12" s="96" t="s">
        <v>320</v>
      </c>
    </row>
    <row r="13" spans="1:21" ht="14.4" x14ac:dyDescent="0.25">
      <c r="A13" s="273"/>
      <c r="B13" s="245"/>
      <c r="C13" s="148">
        <v>5</v>
      </c>
      <c r="D13" s="149" t="s">
        <v>325</v>
      </c>
      <c r="E13" s="150" t="s">
        <v>323</v>
      </c>
      <c r="F13" s="8" t="s">
        <v>324</v>
      </c>
      <c r="G13" s="148" t="s">
        <v>29</v>
      </c>
      <c r="H13" s="148">
        <v>2</v>
      </c>
      <c r="I13" s="148"/>
      <c r="J13" s="148"/>
      <c r="K13" s="148"/>
      <c r="L13" s="148">
        <v>1</v>
      </c>
      <c r="M13" s="148"/>
      <c r="N13" s="148">
        <v>3</v>
      </c>
      <c r="O13" s="151">
        <f>SUM(H13:L13)*15+N13</f>
        <v>48</v>
      </c>
      <c r="P13" s="152">
        <v>52</v>
      </c>
      <c r="Q13" s="153">
        <f t="shared" si="1"/>
        <v>100</v>
      </c>
      <c r="R13" s="154">
        <v>4</v>
      </c>
      <c r="S13" s="155" t="s">
        <v>30</v>
      </c>
      <c r="T13" s="156"/>
      <c r="U13" s="96" t="s">
        <v>317</v>
      </c>
    </row>
    <row r="14" spans="1:21" s="196" customFormat="1" ht="14.4" x14ac:dyDescent="0.25">
      <c r="A14" s="273"/>
      <c r="B14" s="245"/>
      <c r="C14" s="185">
        <v>6</v>
      </c>
      <c r="D14" s="186" t="s">
        <v>422</v>
      </c>
      <c r="E14" s="228" t="s">
        <v>349</v>
      </c>
      <c r="F14" s="197" t="s">
        <v>350</v>
      </c>
      <c r="G14" s="185" t="s">
        <v>29</v>
      </c>
      <c r="H14" s="185">
        <v>2</v>
      </c>
      <c r="I14" s="185"/>
      <c r="J14" s="185">
        <v>3</v>
      </c>
      <c r="K14" s="185"/>
      <c r="L14" s="185">
        <v>1</v>
      </c>
      <c r="M14" s="185"/>
      <c r="N14" s="185">
        <v>3</v>
      </c>
      <c r="O14" s="189">
        <f>SUM(H14:L14)*15+N14</f>
        <v>93</v>
      </c>
      <c r="P14" s="190">
        <v>57</v>
      </c>
      <c r="Q14" s="191">
        <f>P14+O14</f>
        <v>150</v>
      </c>
      <c r="R14" s="192">
        <v>6</v>
      </c>
      <c r="S14" s="193" t="s">
        <v>30</v>
      </c>
      <c r="T14" s="194"/>
      <c r="U14" s="195"/>
    </row>
    <row r="15" spans="1:21" s="172" customFormat="1" ht="14.4" x14ac:dyDescent="0.25">
      <c r="A15" s="273"/>
      <c r="B15" s="245"/>
      <c r="C15" s="160">
        <v>7</v>
      </c>
      <c r="D15" s="161" t="s">
        <v>386</v>
      </c>
      <c r="E15" s="162" t="s">
        <v>401</v>
      </c>
      <c r="F15" s="163" t="s">
        <v>402</v>
      </c>
      <c r="G15" s="145" t="s">
        <v>231</v>
      </c>
      <c r="H15" s="102">
        <v>2</v>
      </c>
      <c r="I15" s="102"/>
      <c r="J15" s="102"/>
      <c r="K15" s="102"/>
      <c r="L15" s="102"/>
      <c r="M15" s="164"/>
      <c r="N15" s="165">
        <v>3</v>
      </c>
      <c r="O15" s="166">
        <f t="shared" ref="O15" si="2">SUM(H15:L15)*15+N15</f>
        <v>33</v>
      </c>
      <c r="P15" s="167">
        <v>17</v>
      </c>
      <c r="Q15" s="168">
        <f t="shared" ref="Q15" si="3">P15+O15</f>
        <v>50</v>
      </c>
      <c r="R15" s="169">
        <v>2</v>
      </c>
      <c r="S15" s="170" t="s">
        <v>30</v>
      </c>
      <c r="T15" s="171"/>
      <c r="U15" s="110" t="s">
        <v>320</v>
      </c>
    </row>
    <row r="16" spans="1:21" ht="14.4" x14ac:dyDescent="0.25">
      <c r="A16" s="273"/>
      <c r="B16" s="246"/>
      <c r="C16" s="173"/>
      <c r="D16" s="173"/>
      <c r="E16" s="173"/>
      <c r="F16" s="174"/>
      <c r="G16" s="175" t="s">
        <v>38</v>
      </c>
      <c r="H16" s="176">
        <f>SUM(H9:H15)</f>
        <v>16</v>
      </c>
      <c r="I16" s="176">
        <f t="shared" ref="I16:R16" si="4">SUM(I9:I15)</f>
        <v>0</v>
      </c>
      <c r="J16" s="176">
        <f t="shared" si="4"/>
        <v>9</v>
      </c>
      <c r="K16" s="176">
        <f t="shared" si="4"/>
        <v>0</v>
      </c>
      <c r="L16" s="176">
        <f t="shared" si="4"/>
        <v>4</v>
      </c>
      <c r="M16" s="176">
        <f t="shared" si="4"/>
        <v>0</v>
      </c>
      <c r="N16" s="176">
        <f t="shared" si="4"/>
        <v>22</v>
      </c>
      <c r="O16" s="176">
        <f t="shared" si="4"/>
        <v>457</v>
      </c>
      <c r="P16" s="177">
        <f>SUM(P9:P15)</f>
        <v>318</v>
      </c>
      <c r="Q16" s="176">
        <f t="shared" si="4"/>
        <v>750</v>
      </c>
      <c r="R16" s="176">
        <f t="shared" si="4"/>
        <v>30</v>
      </c>
      <c r="S16" s="176"/>
      <c r="T16" s="179"/>
      <c r="U16" s="96">
        <f>SUM(H16:L16)</f>
        <v>29</v>
      </c>
    </row>
    <row r="17" spans="1:21" ht="13.2" x14ac:dyDescent="0.25">
      <c r="A17" s="273"/>
      <c r="B17" s="269"/>
      <c r="C17" s="252"/>
      <c r="D17" s="252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2"/>
      <c r="R17" s="252"/>
      <c r="S17" s="270"/>
      <c r="T17" s="26"/>
    </row>
    <row r="18" spans="1:21" ht="13.2" x14ac:dyDescent="0.25">
      <c r="A18" s="273"/>
      <c r="B18" s="255" t="s">
        <v>4</v>
      </c>
      <c r="C18" s="255" t="s">
        <v>5</v>
      </c>
      <c r="D18" s="257" t="s">
        <v>6</v>
      </c>
      <c r="E18" s="271" t="s">
        <v>7</v>
      </c>
      <c r="F18" s="258" t="s">
        <v>8</v>
      </c>
      <c r="G18" s="275" t="s">
        <v>9</v>
      </c>
      <c r="H18" s="276" t="s">
        <v>10</v>
      </c>
      <c r="I18" s="277"/>
      <c r="J18" s="277"/>
      <c r="K18" s="277"/>
      <c r="L18" s="277"/>
      <c r="M18" s="278"/>
      <c r="N18" s="279" t="s">
        <v>11</v>
      </c>
      <c r="O18" s="27" t="s">
        <v>12</v>
      </c>
      <c r="P18" s="27" t="s">
        <v>13</v>
      </c>
      <c r="Q18" s="27" t="s">
        <v>14</v>
      </c>
      <c r="R18" s="268" t="s">
        <v>15</v>
      </c>
      <c r="S18" s="240" t="s">
        <v>16</v>
      </c>
      <c r="T18" s="242" t="s">
        <v>17</v>
      </c>
    </row>
    <row r="19" spans="1:21" ht="13.2" x14ac:dyDescent="0.25">
      <c r="A19" s="273"/>
      <c r="B19" s="256"/>
      <c r="C19" s="256"/>
      <c r="D19" s="256"/>
      <c r="E19" s="239"/>
      <c r="F19" s="256"/>
      <c r="G19" s="256"/>
      <c r="H19" s="28" t="s">
        <v>18</v>
      </c>
      <c r="I19" s="4" t="s">
        <v>19</v>
      </c>
      <c r="J19" s="4" t="s">
        <v>20</v>
      </c>
      <c r="K19" s="4" t="s">
        <v>21</v>
      </c>
      <c r="L19" s="3" t="s">
        <v>22</v>
      </c>
      <c r="M19" s="3" t="s">
        <v>23</v>
      </c>
      <c r="N19" s="256"/>
      <c r="O19" s="27" t="s">
        <v>24</v>
      </c>
      <c r="P19" s="27" t="s">
        <v>24</v>
      </c>
      <c r="Q19" s="27" t="s">
        <v>24</v>
      </c>
      <c r="R19" s="256"/>
      <c r="S19" s="239"/>
      <c r="T19" s="243"/>
    </row>
    <row r="20" spans="1:21" ht="14.4" x14ac:dyDescent="0.25">
      <c r="A20" s="273"/>
      <c r="B20" s="244" t="s">
        <v>39</v>
      </c>
      <c r="C20" s="148">
        <v>1</v>
      </c>
      <c r="D20" s="155" t="s">
        <v>232</v>
      </c>
      <c r="E20" s="150" t="s">
        <v>233</v>
      </c>
      <c r="F20" s="159" t="s">
        <v>236</v>
      </c>
      <c r="G20" s="148" t="s">
        <v>29</v>
      </c>
      <c r="H20" s="148">
        <v>3</v>
      </c>
      <c r="I20" s="148"/>
      <c r="J20" s="148">
        <v>2</v>
      </c>
      <c r="K20" s="148"/>
      <c r="L20" s="148">
        <v>1</v>
      </c>
      <c r="M20" s="148"/>
      <c r="N20" s="148">
        <v>3</v>
      </c>
      <c r="O20" s="180">
        <f t="shared" ref="O20:O23" si="5">SUM(H20:L20)*15+N20</f>
        <v>93</v>
      </c>
      <c r="P20" s="181">
        <v>57</v>
      </c>
      <c r="Q20" s="182">
        <f>O20+P20</f>
        <v>150</v>
      </c>
      <c r="R20" s="183">
        <v>6</v>
      </c>
      <c r="S20" s="158" t="s">
        <v>30</v>
      </c>
      <c r="T20" s="156"/>
      <c r="U20" s="96" t="s">
        <v>317</v>
      </c>
    </row>
    <row r="21" spans="1:21" ht="14.4" x14ac:dyDescent="0.25">
      <c r="A21" s="273"/>
      <c r="B21" s="245"/>
      <c r="C21" s="148">
        <v>2</v>
      </c>
      <c r="D21" s="155" t="s">
        <v>234</v>
      </c>
      <c r="E21" s="162" t="s">
        <v>337</v>
      </c>
      <c r="F21" s="163" t="s">
        <v>338</v>
      </c>
      <c r="G21" s="102" t="s">
        <v>29</v>
      </c>
      <c r="H21" s="102">
        <v>4</v>
      </c>
      <c r="I21" s="102"/>
      <c r="J21" s="102"/>
      <c r="K21" s="102"/>
      <c r="L21" s="102">
        <v>1</v>
      </c>
      <c r="M21" s="102"/>
      <c r="N21" s="102">
        <v>3</v>
      </c>
      <c r="O21" s="166">
        <f t="shared" si="5"/>
        <v>78</v>
      </c>
      <c r="P21" s="167">
        <v>72</v>
      </c>
      <c r="Q21" s="168">
        <f t="shared" ref="Q21:Q26" si="6">O21+P21</f>
        <v>150</v>
      </c>
      <c r="R21" s="169">
        <v>6</v>
      </c>
      <c r="S21" s="158" t="s">
        <v>30</v>
      </c>
      <c r="T21" s="156"/>
      <c r="U21" s="96" t="s">
        <v>317</v>
      </c>
    </row>
    <row r="22" spans="1:21" s="196" customFormat="1" ht="15.75" customHeight="1" x14ac:dyDescent="0.25">
      <c r="A22" s="273"/>
      <c r="B22" s="245"/>
      <c r="C22" s="209">
        <v>3</v>
      </c>
      <c r="D22" s="193" t="s">
        <v>384</v>
      </c>
      <c r="E22" s="203" t="s">
        <v>383</v>
      </c>
      <c r="F22" s="204" t="s">
        <v>382</v>
      </c>
      <c r="G22" s="205" t="s">
        <v>29</v>
      </c>
      <c r="H22" s="205">
        <v>2</v>
      </c>
      <c r="I22" s="205"/>
      <c r="J22" s="205"/>
      <c r="K22" s="205"/>
      <c r="L22" s="205"/>
      <c r="M22" s="205"/>
      <c r="N22" s="205">
        <v>3</v>
      </c>
      <c r="O22" s="206">
        <f t="shared" si="5"/>
        <v>33</v>
      </c>
      <c r="P22" s="207">
        <v>17</v>
      </c>
      <c r="Q22" s="208">
        <f t="shared" si="6"/>
        <v>50</v>
      </c>
      <c r="R22" s="223">
        <v>2</v>
      </c>
      <c r="S22" s="212" t="s">
        <v>30</v>
      </c>
      <c r="T22" s="210"/>
      <c r="U22" s="195" t="s">
        <v>317</v>
      </c>
    </row>
    <row r="23" spans="1:21" ht="15.75" customHeight="1" x14ac:dyDescent="0.25">
      <c r="A23" s="273"/>
      <c r="B23" s="245"/>
      <c r="C23" s="148">
        <v>4</v>
      </c>
      <c r="D23" s="155" t="s">
        <v>235</v>
      </c>
      <c r="E23" s="162" t="s">
        <v>343</v>
      </c>
      <c r="F23" s="163" t="s">
        <v>335</v>
      </c>
      <c r="G23" s="102" t="s">
        <v>29</v>
      </c>
      <c r="H23" s="102">
        <v>2</v>
      </c>
      <c r="I23" s="102"/>
      <c r="J23" s="102">
        <v>2</v>
      </c>
      <c r="K23" s="102"/>
      <c r="L23" s="102">
        <v>1</v>
      </c>
      <c r="M23" s="102"/>
      <c r="N23" s="102">
        <v>3</v>
      </c>
      <c r="O23" s="166">
        <f t="shared" si="5"/>
        <v>78</v>
      </c>
      <c r="P23" s="167">
        <v>47</v>
      </c>
      <c r="Q23" s="168">
        <f t="shared" si="6"/>
        <v>125</v>
      </c>
      <c r="R23" s="169">
        <v>5</v>
      </c>
      <c r="S23" s="158" t="s">
        <v>64</v>
      </c>
      <c r="T23" s="156"/>
      <c r="U23" s="96" t="s">
        <v>320</v>
      </c>
    </row>
    <row r="24" spans="1:21" s="196" customFormat="1" ht="15.75" customHeight="1" x14ac:dyDescent="0.25">
      <c r="A24" s="273"/>
      <c r="B24" s="245"/>
      <c r="C24" s="185">
        <v>5</v>
      </c>
      <c r="D24" s="219" t="s">
        <v>425</v>
      </c>
      <c r="E24" s="203" t="s">
        <v>351</v>
      </c>
      <c r="F24" s="204" t="s">
        <v>352</v>
      </c>
      <c r="G24" s="205" t="s">
        <v>29</v>
      </c>
      <c r="H24" s="205">
        <v>3</v>
      </c>
      <c r="I24" s="205"/>
      <c r="J24" s="205">
        <v>2</v>
      </c>
      <c r="K24" s="205"/>
      <c r="L24" s="205">
        <v>1</v>
      </c>
      <c r="M24" s="205"/>
      <c r="N24" s="205">
        <v>3</v>
      </c>
      <c r="O24" s="206">
        <f>SUM(H24:L24)*15+N24</f>
        <v>93</v>
      </c>
      <c r="P24" s="207">
        <v>82</v>
      </c>
      <c r="Q24" s="208">
        <f t="shared" si="6"/>
        <v>175</v>
      </c>
      <c r="R24" s="223">
        <v>7</v>
      </c>
      <c r="S24" s="231" t="s">
        <v>30</v>
      </c>
      <c r="T24" s="194"/>
      <c r="U24" s="195" t="s">
        <v>320</v>
      </c>
    </row>
    <row r="25" spans="1:21" ht="15.75" customHeight="1" x14ac:dyDescent="0.25">
      <c r="A25" s="273"/>
      <c r="B25" s="245"/>
      <c r="C25" s="148">
        <v>6</v>
      </c>
      <c r="D25" s="155" t="s">
        <v>403</v>
      </c>
      <c r="E25" s="162" t="s">
        <v>332</v>
      </c>
      <c r="F25" s="163" t="s">
        <v>331</v>
      </c>
      <c r="G25" s="102" t="s">
        <v>231</v>
      </c>
      <c r="H25" s="102"/>
      <c r="I25" s="102"/>
      <c r="J25" s="102"/>
      <c r="K25" s="102">
        <v>3</v>
      </c>
      <c r="L25" s="102"/>
      <c r="M25" s="102"/>
      <c r="N25" s="102">
        <v>3</v>
      </c>
      <c r="O25" s="166">
        <f>SUM(H25:L25)*15+N25</f>
        <v>48</v>
      </c>
      <c r="P25" s="167">
        <v>2</v>
      </c>
      <c r="Q25" s="168">
        <f t="shared" si="6"/>
        <v>50</v>
      </c>
      <c r="R25" s="169">
        <v>2</v>
      </c>
      <c r="S25" s="158" t="s">
        <v>30</v>
      </c>
      <c r="T25" s="156"/>
    </row>
    <row r="26" spans="1:21" s="227" customFormat="1" ht="15.75" customHeight="1" x14ac:dyDescent="0.25">
      <c r="A26" s="273"/>
      <c r="B26" s="245"/>
      <c r="C26" s="205">
        <v>7</v>
      </c>
      <c r="D26" s="222" t="s">
        <v>381</v>
      </c>
      <c r="E26" s="203" t="s">
        <v>418</v>
      </c>
      <c r="F26" s="204" t="s">
        <v>419</v>
      </c>
      <c r="G26" s="205" t="s">
        <v>231</v>
      </c>
      <c r="H26" s="205">
        <v>2</v>
      </c>
      <c r="I26" s="205"/>
      <c r="J26" s="205"/>
      <c r="K26" s="205"/>
      <c r="L26" s="205"/>
      <c r="M26" s="205"/>
      <c r="N26" s="205">
        <v>3</v>
      </c>
      <c r="O26" s="206">
        <f>SUM(H26:L26)*15+N26</f>
        <v>33</v>
      </c>
      <c r="P26" s="207">
        <v>17</v>
      </c>
      <c r="Q26" s="208">
        <f t="shared" si="6"/>
        <v>50</v>
      </c>
      <c r="R26" s="223">
        <v>2</v>
      </c>
      <c r="S26" s="224" t="s">
        <v>30</v>
      </c>
      <c r="T26" s="225"/>
      <c r="U26" s="226"/>
    </row>
    <row r="27" spans="1:21" ht="15.75" customHeight="1" x14ac:dyDescent="0.25">
      <c r="A27" s="273"/>
      <c r="B27" s="246"/>
      <c r="C27" s="173"/>
      <c r="D27" s="173"/>
      <c r="E27" s="173"/>
      <c r="F27" s="173"/>
      <c r="G27" s="175" t="s">
        <v>38</v>
      </c>
      <c r="H27" s="176">
        <f>SUM(H20:H26)</f>
        <v>16</v>
      </c>
      <c r="I27" s="176">
        <f>SUM(I20:I25)</f>
        <v>0</v>
      </c>
      <c r="J27" s="176">
        <f>SUM(J20:J25)</f>
        <v>6</v>
      </c>
      <c r="K27" s="176">
        <f>SUM(K20:K25)</f>
        <v>3</v>
      </c>
      <c r="L27" s="176">
        <f>SUM(L20:L25)</f>
        <v>4</v>
      </c>
      <c r="M27" s="176">
        <f>SUM(M20:M25)</f>
        <v>0</v>
      </c>
      <c r="N27" s="176">
        <f>SUM(N20:N26)</f>
        <v>21</v>
      </c>
      <c r="O27" s="176">
        <f>SUM(O20:O26)</f>
        <v>456</v>
      </c>
      <c r="P27" s="177">
        <f>SUM(P20:P26)</f>
        <v>294</v>
      </c>
      <c r="Q27" s="177">
        <f>SUM(Q20:Q26)</f>
        <v>750</v>
      </c>
      <c r="R27" s="178">
        <f>SUM(R20:R26)</f>
        <v>30</v>
      </c>
      <c r="S27" s="176"/>
      <c r="T27" s="179"/>
      <c r="U27" s="96">
        <f>SUM(H27:L27)</f>
        <v>29</v>
      </c>
    </row>
    <row r="28" spans="1:21" ht="15.75" customHeight="1" x14ac:dyDescent="0.25">
      <c r="A28" s="274"/>
      <c r="B28" s="269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70"/>
      <c r="T28" s="26"/>
    </row>
    <row r="29" spans="1:21" ht="15.75" customHeight="1" x14ac:dyDescent="0.25">
      <c r="A29" s="253" t="s">
        <v>3</v>
      </c>
      <c r="B29" s="255" t="s">
        <v>4</v>
      </c>
      <c r="C29" s="255" t="s">
        <v>5</v>
      </c>
      <c r="D29" s="257" t="s">
        <v>6</v>
      </c>
      <c r="E29" s="271" t="s">
        <v>7</v>
      </c>
      <c r="F29" s="287" t="s">
        <v>8</v>
      </c>
      <c r="G29" s="275" t="s">
        <v>9</v>
      </c>
      <c r="H29" s="276" t="s">
        <v>10</v>
      </c>
      <c r="I29" s="277"/>
      <c r="J29" s="277"/>
      <c r="K29" s="277"/>
      <c r="L29" s="277"/>
      <c r="M29" s="278"/>
      <c r="N29" s="279" t="s">
        <v>11</v>
      </c>
      <c r="O29" s="27" t="s">
        <v>12</v>
      </c>
      <c r="P29" s="27" t="s">
        <v>13</v>
      </c>
      <c r="Q29" s="27" t="s">
        <v>14</v>
      </c>
      <c r="R29" s="268" t="s">
        <v>15</v>
      </c>
      <c r="S29" s="240" t="s">
        <v>16</v>
      </c>
      <c r="T29" s="242" t="s">
        <v>17</v>
      </c>
    </row>
    <row r="30" spans="1:21" ht="15.75" customHeight="1" x14ac:dyDescent="0.25">
      <c r="A30" s="254"/>
      <c r="B30" s="256"/>
      <c r="C30" s="256"/>
      <c r="D30" s="256"/>
      <c r="E30" s="239"/>
      <c r="F30" s="256"/>
      <c r="G30" s="256"/>
      <c r="H30" s="28" t="s">
        <v>18</v>
      </c>
      <c r="I30" s="4" t="s">
        <v>19</v>
      </c>
      <c r="J30" s="4" t="s">
        <v>20</v>
      </c>
      <c r="K30" s="4" t="s">
        <v>21</v>
      </c>
      <c r="L30" s="3" t="s">
        <v>22</v>
      </c>
      <c r="M30" s="3" t="s">
        <v>23</v>
      </c>
      <c r="N30" s="256"/>
      <c r="O30" s="27" t="s">
        <v>24</v>
      </c>
      <c r="P30" s="27" t="s">
        <v>24</v>
      </c>
      <c r="Q30" s="27" t="s">
        <v>24</v>
      </c>
      <c r="R30" s="256"/>
      <c r="S30" s="239"/>
      <c r="T30" s="243"/>
    </row>
    <row r="31" spans="1:21" ht="15.75" customHeight="1" x14ac:dyDescent="0.25">
      <c r="A31" s="283" t="s">
        <v>40</v>
      </c>
      <c r="B31" s="286" t="s">
        <v>41</v>
      </c>
      <c r="C31" s="19">
        <v>1</v>
      </c>
      <c r="D31" s="170" t="s">
        <v>237</v>
      </c>
      <c r="E31" s="162" t="s">
        <v>353</v>
      </c>
      <c r="F31" s="90" t="s">
        <v>354</v>
      </c>
      <c r="G31" s="102" t="s">
        <v>29</v>
      </c>
      <c r="H31" s="102">
        <v>4</v>
      </c>
      <c r="I31" s="102"/>
      <c r="J31" s="102">
        <v>3</v>
      </c>
      <c r="K31" s="102"/>
      <c r="L31" s="198">
        <v>1</v>
      </c>
      <c r="M31" s="199"/>
      <c r="N31" s="165">
        <v>3</v>
      </c>
      <c r="O31" s="166">
        <f t="shared" ref="O31:O33" si="7">SUM(H31:L31)*15+N31</f>
        <v>123</v>
      </c>
      <c r="P31" s="167">
        <v>27</v>
      </c>
      <c r="Q31" s="169">
        <f>P31+O31</f>
        <v>150</v>
      </c>
      <c r="R31" s="169">
        <v>6</v>
      </c>
      <c r="S31" s="5" t="s">
        <v>36</v>
      </c>
      <c r="T31" s="42"/>
      <c r="U31" s="96" t="s">
        <v>320</v>
      </c>
    </row>
    <row r="32" spans="1:21" ht="15.75" customHeight="1" x14ac:dyDescent="0.25">
      <c r="A32" s="284"/>
      <c r="B32" s="270"/>
      <c r="C32" s="5">
        <v>2</v>
      </c>
      <c r="D32" s="145" t="s">
        <v>238</v>
      </c>
      <c r="E32" s="162" t="s">
        <v>355</v>
      </c>
      <c r="F32" s="90" t="s">
        <v>356</v>
      </c>
      <c r="G32" s="145" t="s">
        <v>29</v>
      </c>
      <c r="H32" s="145">
        <v>4</v>
      </c>
      <c r="I32" s="200"/>
      <c r="J32" s="200"/>
      <c r="K32" s="200"/>
      <c r="L32" s="165">
        <v>2</v>
      </c>
      <c r="M32" s="201"/>
      <c r="N32" s="165">
        <v>3</v>
      </c>
      <c r="O32" s="166">
        <f t="shared" si="7"/>
        <v>93</v>
      </c>
      <c r="P32" s="167">
        <v>82</v>
      </c>
      <c r="Q32" s="169">
        <f t="shared" ref="Q32:Q37" si="8">P32+O32</f>
        <v>175</v>
      </c>
      <c r="R32" s="169">
        <v>7</v>
      </c>
      <c r="S32" s="34" t="s">
        <v>30</v>
      </c>
      <c r="T32" s="42"/>
      <c r="U32" s="96" t="s">
        <v>320</v>
      </c>
    </row>
    <row r="33" spans="1:21" s="196" customFormat="1" ht="15.75" customHeight="1" x14ac:dyDescent="0.25">
      <c r="A33" s="284"/>
      <c r="B33" s="270"/>
      <c r="C33" s="209">
        <v>3</v>
      </c>
      <c r="D33" s="222" t="s">
        <v>426</v>
      </c>
      <c r="E33" s="203" t="s">
        <v>389</v>
      </c>
      <c r="F33" s="220" t="s">
        <v>388</v>
      </c>
      <c r="G33" s="205" t="s">
        <v>29</v>
      </c>
      <c r="H33" s="205">
        <v>2</v>
      </c>
      <c r="I33" s="205"/>
      <c r="J33" s="205"/>
      <c r="K33" s="205"/>
      <c r="L33" s="205"/>
      <c r="M33" s="205"/>
      <c r="N33" s="229">
        <v>3</v>
      </c>
      <c r="O33" s="206">
        <f t="shared" si="7"/>
        <v>33</v>
      </c>
      <c r="P33" s="207">
        <v>17</v>
      </c>
      <c r="Q33" s="223">
        <f>P33+O33</f>
        <v>50</v>
      </c>
      <c r="R33" s="223">
        <v>2</v>
      </c>
      <c r="S33" s="212" t="s">
        <v>30</v>
      </c>
      <c r="T33" s="210"/>
      <c r="U33" s="195" t="s">
        <v>318</v>
      </c>
    </row>
    <row r="34" spans="1:21" ht="15.75" customHeight="1" x14ac:dyDescent="0.25">
      <c r="A34" s="284"/>
      <c r="B34" s="270"/>
      <c r="C34" s="5">
        <v>4</v>
      </c>
      <c r="D34" s="145" t="s">
        <v>316</v>
      </c>
      <c r="E34" s="162" t="s">
        <v>357</v>
      </c>
      <c r="F34" s="90" t="s">
        <v>358</v>
      </c>
      <c r="G34" s="145" t="s">
        <v>29</v>
      </c>
      <c r="H34" s="102">
        <v>2</v>
      </c>
      <c r="I34" s="102"/>
      <c r="J34" s="102">
        <v>2</v>
      </c>
      <c r="K34" s="102"/>
      <c r="L34" s="102">
        <v>1</v>
      </c>
      <c r="M34" s="102"/>
      <c r="N34" s="165">
        <v>3</v>
      </c>
      <c r="O34" s="166">
        <f>SUM(H34:L34)*15+N34</f>
        <v>78</v>
      </c>
      <c r="P34" s="167">
        <v>47</v>
      </c>
      <c r="Q34" s="169">
        <f t="shared" si="8"/>
        <v>125</v>
      </c>
      <c r="R34" s="169">
        <v>5</v>
      </c>
      <c r="S34" s="39" t="s">
        <v>36</v>
      </c>
      <c r="T34" s="42"/>
      <c r="U34" s="96" t="s">
        <v>317</v>
      </c>
    </row>
    <row r="35" spans="1:21" ht="15.75" customHeight="1" x14ac:dyDescent="0.25">
      <c r="A35" s="284"/>
      <c r="B35" s="270"/>
      <c r="C35" s="5">
        <v>5</v>
      </c>
      <c r="D35" s="145" t="s">
        <v>240</v>
      </c>
      <c r="E35" s="162" t="s">
        <v>339</v>
      </c>
      <c r="F35" s="90" t="s">
        <v>340</v>
      </c>
      <c r="G35" s="145" t="s">
        <v>29</v>
      </c>
      <c r="H35" s="102">
        <v>4</v>
      </c>
      <c r="I35" s="102"/>
      <c r="J35" s="102"/>
      <c r="K35" s="102"/>
      <c r="L35" s="102">
        <v>1</v>
      </c>
      <c r="M35" s="164"/>
      <c r="N35" s="165">
        <v>3</v>
      </c>
      <c r="O35" s="166">
        <f>SUM(H35:L35)*15+N35</f>
        <v>78</v>
      </c>
      <c r="P35" s="167">
        <v>72</v>
      </c>
      <c r="Q35" s="169">
        <f t="shared" si="8"/>
        <v>150</v>
      </c>
      <c r="R35" s="169">
        <v>6</v>
      </c>
      <c r="S35" s="39" t="s">
        <v>30</v>
      </c>
      <c r="T35" s="42"/>
      <c r="U35" s="96" t="s">
        <v>317</v>
      </c>
    </row>
    <row r="36" spans="1:21" s="111" customFormat="1" ht="15.75" customHeight="1" x14ac:dyDescent="0.25">
      <c r="A36" s="284"/>
      <c r="B36" s="270"/>
      <c r="C36" s="102">
        <v>6</v>
      </c>
      <c r="D36" s="145" t="s">
        <v>414</v>
      </c>
      <c r="E36" s="162" t="s">
        <v>334</v>
      </c>
      <c r="F36" s="90" t="s">
        <v>387</v>
      </c>
      <c r="G36" s="102" t="s">
        <v>231</v>
      </c>
      <c r="H36" s="102">
        <v>2</v>
      </c>
      <c r="I36" s="102"/>
      <c r="J36" s="102"/>
      <c r="K36" s="102"/>
      <c r="L36" s="102"/>
      <c r="M36" s="102"/>
      <c r="N36" s="165">
        <v>3</v>
      </c>
      <c r="O36" s="166">
        <f>SUM(H36:L36)*15+N36</f>
        <v>33</v>
      </c>
      <c r="P36" s="167">
        <v>17</v>
      </c>
      <c r="Q36" s="169">
        <f t="shared" si="8"/>
        <v>50</v>
      </c>
      <c r="R36" s="169">
        <v>2</v>
      </c>
      <c r="S36" s="108" t="s">
        <v>30</v>
      </c>
      <c r="T36" s="109"/>
      <c r="U36" s="110" t="s">
        <v>318</v>
      </c>
    </row>
    <row r="37" spans="1:21" s="196" customFormat="1" ht="15.75" customHeight="1" x14ac:dyDescent="0.25">
      <c r="A37" s="284"/>
      <c r="B37" s="270"/>
      <c r="C37" s="230">
        <v>7</v>
      </c>
      <c r="D37" s="222" t="s">
        <v>390</v>
      </c>
      <c r="E37" s="203" t="s">
        <v>344</v>
      </c>
      <c r="F37" s="220" t="s">
        <v>345</v>
      </c>
      <c r="G37" s="222" t="s">
        <v>29</v>
      </c>
      <c r="H37" s="205">
        <v>2</v>
      </c>
      <c r="I37" s="205"/>
      <c r="J37" s="205"/>
      <c r="K37" s="205"/>
      <c r="L37" s="205"/>
      <c r="M37" s="205"/>
      <c r="N37" s="229">
        <v>3</v>
      </c>
      <c r="O37" s="206">
        <f t="shared" ref="O37" si="9">SUM(H37:L37)*15+N37</f>
        <v>33</v>
      </c>
      <c r="P37" s="207">
        <v>17</v>
      </c>
      <c r="Q37" s="223">
        <f t="shared" si="8"/>
        <v>50</v>
      </c>
      <c r="R37" s="223">
        <v>2</v>
      </c>
      <c r="S37" s="212" t="s">
        <v>64</v>
      </c>
      <c r="T37" s="210"/>
      <c r="U37" s="195"/>
    </row>
    <row r="38" spans="1:21" ht="15.75" customHeight="1" x14ac:dyDescent="0.25">
      <c r="A38" s="284"/>
      <c r="B38" s="239"/>
      <c r="G38" s="21" t="s">
        <v>38</v>
      </c>
      <c r="H38" s="24">
        <f>SUM(H31:H37)</f>
        <v>20</v>
      </c>
      <c r="I38" s="24">
        <f>SUM(I31:I36)</f>
        <v>0</v>
      </c>
      <c r="J38" s="24">
        <f>SUM(J31:J36)</f>
        <v>5</v>
      </c>
      <c r="K38" s="24">
        <f>SUM(K31:K36)</f>
        <v>0</v>
      </c>
      <c r="L38" s="24">
        <f>SUM(L31:L36)</f>
        <v>5</v>
      </c>
      <c r="M38" s="24">
        <f>SUM(M31:M36)</f>
        <v>0</v>
      </c>
      <c r="N38" s="24">
        <f>SUM(N31:N37)</f>
        <v>21</v>
      </c>
      <c r="O38" s="24">
        <f>SUM(O31:O37)</f>
        <v>471</v>
      </c>
      <c r="P38" s="22">
        <f>SUM(P31:P37)</f>
        <v>279</v>
      </c>
      <c r="Q38" s="22">
        <f>SUM(Q31:Q37)</f>
        <v>750</v>
      </c>
      <c r="R38" s="23">
        <f>SUM(R31:R37)</f>
        <v>30</v>
      </c>
      <c r="S38" s="24"/>
      <c r="T38" s="25"/>
      <c r="U38" s="96">
        <f>SUM(H38:L38)</f>
        <v>30</v>
      </c>
    </row>
    <row r="39" spans="1:21" ht="15.75" customHeight="1" x14ac:dyDescent="0.25">
      <c r="A39" s="284"/>
      <c r="B39" s="269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52"/>
      <c r="S39" s="270"/>
      <c r="T39" s="40"/>
    </row>
    <row r="40" spans="1:21" ht="15.75" customHeight="1" x14ac:dyDescent="0.25">
      <c r="A40" s="284"/>
      <c r="B40" s="255" t="s">
        <v>4</v>
      </c>
      <c r="C40" s="255" t="s">
        <v>5</v>
      </c>
      <c r="D40" s="257" t="s">
        <v>6</v>
      </c>
      <c r="E40" s="271" t="s">
        <v>7</v>
      </c>
      <c r="F40" s="287" t="s">
        <v>8</v>
      </c>
      <c r="G40" s="275" t="s">
        <v>9</v>
      </c>
      <c r="H40" s="276" t="s">
        <v>10</v>
      </c>
      <c r="I40" s="277"/>
      <c r="J40" s="277"/>
      <c r="K40" s="277"/>
      <c r="L40" s="277"/>
      <c r="M40" s="278"/>
      <c r="N40" s="279" t="s">
        <v>11</v>
      </c>
      <c r="O40" s="27" t="s">
        <v>12</v>
      </c>
      <c r="P40" s="27" t="s">
        <v>13</v>
      </c>
      <c r="Q40" s="27" t="s">
        <v>14</v>
      </c>
      <c r="R40" s="268" t="s">
        <v>15</v>
      </c>
      <c r="S40" s="240" t="s">
        <v>16</v>
      </c>
      <c r="T40" s="242" t="s">
        <v>17</v>
      </c>
    </row>
    <row r="41" spans="1:21" ht="15.75" customHeight="1" x14ac:dyDescent="0.25">
      <c r="A41" s="284"/>
      <c r="B41" s="256"/>
      <c r="C41" s="256"/>
      <c r="D41" s="256"/>
      <c r="E41" s="239"/>
      <c r="F41" s="256"/>
      <c r="G41" s="256"/>
      <c r="H41" s="28" t="s">
        <v>18</v>
      </c>
      <c r="I41" s="4" t="s">
        <v>19</v>
      </c>
      <c r="J41" s="4" t="s">
        <v>20</v>
      </c>
      <c r="K41" s="4" t="s">
        <v>21</v>
      </c>
      <c r="L41" s="3" t="s">
        <v>22</v>
      </c>
      <c r="M41" s="3" t="s">
        <v>23</v>
      </c>
      <c r="N41" s="256"/>
      <c r="O41" s="27" t="s">
        <v>24</v>
      </c>
      <c r="P41" s="27" t="s">
        <v>24</v>
      </c>
      <c r="Q41" s="27" t="s">
        <v>24</v>
      </c>
      <c r="R41" s="256"/>
      <c r="S41" s="239"/>
      <c r="T41" s="243"/>
    </row>
    <row r="42" spans="1:21" s="196" customFormat="1" ht="15.75" customHeight="1" x14ac:dyDescent="0.25">
      <c r="A42" s="284"/>
      <c r="B42" s="280" t="s">
        <v>42</v>
      </c>
      <c r="C42" s="209">
        <v>1</v>
      </c>
      <c r="D42" s="202" t="s">
        <v>241</v>
      </c>
      <c r="E42" s="187" t="s">
        <v>359</v>
      </c>
      <c r="F42" s="197" t="s">
        <v>360</v>
      </c>
      <c r="G42" s="211" t="s">
        <v>29</v>
      </c>
      <c r="H42" s="212">
        <v>2</v>
      </c>
      <c r="I42" s="213"/>
      <c r="J42" s="213">
        <v>3</v>
      </c>
      <c r="K42" s="213"/>
      <c r="L42" s="214">
        <v>1</v>
      </c>
      <c r="M42" s="214"/>
      <c r="N42" s="185">
        <v>3</v>
      </c>
      <c r="O42" s="215">
        <f t="shared" ref="O42:O48" si="10">SUM(H42:L42)*15+N42</f>
        <v>93</v>
      </c>
      <c r="P42" s="232">
        <v>32</v>
      </c>
      <c r="Q42" s="216">
        <f>P42+O42</f>
        <v>125</v>
      </c>
      <c r="R42" s="217">
        <v>5</v>
      </c>
      <c r="S42" s="218" t="s">
        <v>36</v>
      </c>
      <c r="T42" s="210"/>
      <c r="U42" s="195" t="s">
        <v>320</v>
      </c>
    </row>
    <row r="43" spans="1:21" ht="15.75" customHeight="1" x14ac:dyDescent="0.25">
      <c r="A43" s="284"/>
      <c r="B43" s="281"/>
      <c r="C43" s="5">
        <v>2</v>
      </c>
      <c r="D43" s="9" t="s">
        <v>242</v>
      </c>
      <c r="E43" s="7" t="s">
        <v>361</v>
      </c>
      <c r="F43" s="159" t="s">
        <v>362</v>
      </c>
      <c r="G43" s="94" t="s">
        <v>29</v>
      </c>
      <c r="H43" s="10">
        <v>5</v>
      </c>
      <c r="I43" s="10"/>
      <c r="J43" s="10"/>
      <c r="K43" s="10"/>
      <c r="L43" s="10">
        <v>1</v>
      </c>
      <c r="M43" s="11"/>
      <c r="N43" s="148">
        <v>3</v>
      </c>
      <c r="O43" s="30">
        <f t="shared" si="10"/>
        <v>93</v>
      </c>
      <c r="P43" s="105">
        <v>32</v>
      </c>
      <c r="Q43" s="32">
        <f t="shared" ref="Q43:Q46" si="11">P43+O43</f>
        <v>125</v>
      </c>
      <c r="R43" s="33">
        <f t="shared" ref="R43:R45" si="12">Q43/25</f>
        <v>5</v>
      </c>
      <c r="S43" s="39" t="s">
        <v>30</v>
      </c>
      <c r="T43" s="42"/>
      <c r="U43" s="96" t="s">
        <v>320</v>
      </c>
    </row>
    <row r="44" spans="1:21" ht="15.75" customHeight="1" x14ac:dyDescent="0.25">
      <c r="A44" s="284"/>
      <c r="B44" s="281"/>
      <c r="C44" s="5">
        <v>3</v>
      </c>
      <c r="D44" s="9" t="s">
        <v>243</v>
      </c>
      <c r="E44" s="7" t="s">
        <v>363</v>
      </c>
      <c r="F44" s="159" t="s">
        <v>364</v>
      </c>
      <c r="G44" s="94" t="s">
        <v>29</v>
      </c>
      <c r="H44" s="10">
        <v>2</v>
      </c>
      <c r="I44" s="10"/>
      <c r="J44" s="10">
        <v>2</v>
      </c>
      <c r="K44" s="10"/>
      <c r="L44" s="10">
        <v>1</v>
      </c>
      <c r="M44" s="31"/>
      <c r="N44" s="148">
        <v>3</v>
      </c>
      <c r="O44" s="30">
        <f t="shared" si="10"/>
        <v>78</v>
      </c>
      <c r="P44" s="105">
        <v>47</v>
      </c>
      <c r="Q44" s="32">
        <f t="shared" si="11"/>
        <v>125</v>
      </c>
      <c r="R44" s="33">
        <f t="shared" si="12"/>
        <v>5</v>
      </c>
      <c r="S44" s="39" t="s">
        <v>36</v>
      </c>
      <c r="T44" s="42"/>
      <c r="U44" s="96" t="s">
        <v>317</v>
      </c>
    </row>
    <row r="45" spans="1:21" ht="15.75" customHeight="1" x14ac:dyDescent="0.25">
      <c r="A45" s="284"/>
      <c r="B45" s="281"/>
      <c r="C45" s="5">
        <v>4</v>
      </c>
      <c r="D45" s="9" t="s">
        <v>244</v>
      </c>
      <c r="E45" s="7" t="s">
        <v>341</v>
      </c>
      <c r="F45" s="159" t="s">
        <v>342</v>
      </c>
      <c r="G45" s="94" t="s">
        <v>29</v>
      </c>
      <c r="H45" s="10">
        <v>4</v>
      </c>
      <c r="I45" s="10"/>
      <c r="J45" s="10"/>
      <c r="K45" s="10"/>
      <c r="L45" s="31">
        <v>1</v>
      </c>
      <c r="M45" s="31"/>
      <c r="N45" s="148">
        <v>3</v>
      </c>
      <c r="O45" s="30">
        <f t="shared" si="10"/>
        <v>78</v>
      </c>
      <c r="P45" s="105">
        <v>72</v>
      </c>
      <c r="Q45" s="32">
        <f t="shared" si="11"/>
        <v>150</v>
      </c>
      <c r="R45" s="33">
        <f t="shared" si="12"/>
        <v>6</v>
      </c>
      <c r="S45" s="39" t="s">
        <v>30</v>
      </c>
      <c r="T45" s="42"/>
      <c r="U45" s="96" t="s">
        <v>317</v>
      </c>
    </row>
    <row r="46" spans="1:21" s="196" customFormat="1" ht="15.75" customHeight="1" x14ac:dyDescent="0.25">
      <c r="A46" s="284"/>
      <c r="B46" s="281"/>
      <c r="C46" s="209">
        <v>5</v>
      </c>
      <c r="D46" s="219" t="s">
        <v>428</v>
      </c>
      <c r="E46" s="187" t="s">
        <v>245</v>
      </c>
      <c r="F46" s="197" t="s">
        <v>246</v>
      </c>
      <c r="G46" s="221" t="s">
        <v>29</v>
      </c>
      <c r="H46" s="213">
        <v>2</v>
      </c>
      <c r="I46" s="213"/>
      <c r="J46" s="213"/>
      <c r="K46" s="213"/>
      <c r="L46" s="213"/>
      <c r="M46" s="213"/>
      <c r="N46" s="185">
        <v>3</v>
      </c>
      <c r="O46" s="215">
        <f t="shared" si="10"/>
        <v>33</v>
      </c>
      <c r="P46" s="232">
        <v>67</v>
      </c>
      <c r="Q46" s="216">
        <f t="shared" si="11"/>
        <v>100</v>
      </c>
      <c r="R46" s="217">
        <v>4</v>
      </c>
      <c r="S46" s="212" t="s">
        <v>36</v>
      </c>
      <c r="T46" s="210"/>
      <c r="U46" s="195" t="s">
        <v>320</v>
      </c>
    </row>
    <row r="47" spans="1:21" s="111" customFormat="1" ht="15.75" customHeight="1" x14ac:dyDescent="0.25">
      <c r="A47" s="284"/>
      <c r="B47" s="281"/>
      <c r="C47" s="102">
        <v>6</v>
      </c>
      <c r="D47" s="145" t="s">
        <v>421</v>
      </c>
      <c r="E47" s="7" t="s">
        <v>417</v>
      </c>
      <c r="F47" s="159" t="s">
        <v>420</v>
      </c>
      <c r="G47" s="103" t="s">
        <v>231</v>
      </c>
      <c r="H47" s="103">
        <v>2</v>
      </c>
      <c r="I47" s="103"/>
      <c r="J47" s="103"/>
      <c r="K47" s="103"/>
      <c r="L47" s="103"/>
      <c r="M47" s="103"/>
      <c r="N47" s="148">
        <v>3</v>
      </c>
      <c r="O47" s="104">
        <f>SUM(H47:L47)*15+N47</f>
        <v>33</v>
      </c>
      <c r="P47" s="105">
        <v>17</v>
      </c>
      <c r="Q47" s="106">
        <f>O47+P47</f>
        <v>50</v>
      </c>
      <c r="R47" s="107">
        <v>2</v>
      </c>
      <c r="S47" s="108" t="s">
        <v>30</v>
      </c>
      <c r="T47" s="109"/>
      <c r="U47" s="110"/>
    </row>
    <row r="48" spans="1:21" s="196" customFormat="1" ht="14.4" x14ac:dyDescent="0.25">
      <c r="A48" s="284"/>
      <c r="B48" s="281"/>
      <c r="C48" s="185">
        <v>7</v>
      </c>
      <c r="D48" s="219" t="s">
        <v>427</v>
      </c>
      <c r="E48" s="187" t="s">
        <v>424</v>
      </c>
      <c r="F48" s="197" t="s">
        <v>423</v>
      </c>
      <c r="G48" s="185" t="s">
        <v>29</v>
      </c>
      <c r="H48" s="185">
        <v>2</v>
      </c>
      <c r="I48" s="185"/>
      <c r="J48" s="185">
        <v>2</v>
      </c>
      <c r="K48" s="185"/>
      <c r="L48" s="185"/>
      <c r="M48" s="185"/>
      <c r="N48" s="185">
        <v>3</v>
      </c>
      <c r="O48" s="233">
        <f t="shared" si="10"/>
        <v>63</v>
      </c>
      <c r="P48" s="234">
        <v>12</v>
      </c>
      <c r="Q48" s="235">
        <f t="shared" ref="Q48" si="13">O48+P48</f>
        <v>75</v>
      </c>
      <c r="R48" s="236">
        <v>3</v>
      </c>
      <c r="S48" s="231" t="s">
        <v>30</v>
      </c>
      <c r="T48" s="194"/>
      <c r="U48" s="195" t="s">
        <v>317</v>
      </c>
    </row>
    <row r="49" spans="1:21" ht="15.75" customHeight="1" x14ac:dyDescent="0.25">
      <c r="A49" s="284"/>
      <c r="B49" s="282"/>
      <c r="C49" s="11"/>
      <c r="D49" s="11"/>
      <c r="E49" s="11"/>
      <c r="F49" s="11"/>
      <c r="G49" s="21" t="s">
        <v>38</v>
      </c>
      <c r="H49" s="24">
        <f>SUM(H42:H48)</f>
        <v>19</v>
      </c>
      <c r="I49" s="24">
        <f t="shared" ref="I49:R49" si="14">SUM(I42:I48)</f>
        <v>0</v>
      </c>
      <c r="J49" s="24">
        <f t="shared" si="14"/>
        <v>7</v>
      </c>
      <c r="K49" s="24">
        <f t="shared" si="14"/>
        <v>0</v>
      </c>
      <c r="L49" s="24">
        <f t="shared" si="14"/>
        <v>4</v>
      </c>
      <c r="M49" s="24">
        <f t="shared" si="14"/>
        <v>0</v>
      </c>
      <c r="N49" s="24">
        <f t="shared" si="14"/>
        <v>21</v>
      </c>
      <c r="O49" s="24">
        <f t="shared" si="14"/>
        <v>471</v>
      </c>
      <c r="P49" s="24">
        <f t="shared" si="14"/>
        <v>279</v>
      </c>
      <c r="Q49" s="24">
        <f t="shared" si="14"/>
        <v>750</v>
      </c>
      <c r="R49" s="24">
        <f t="shared" si="14"/>
        <v>30</v>
      </c>
      <c r="S49" s="24"/>
      <c r="T49" s="25"/>
      <c r="U49" s="96">
        <f>SUM(H49:L49)</f>
        <v>30</v>
      </c>
    </row>
    <row r="50" spans="1:21" ht="15.75" customHeight="1" x14ac:dyDescent="0.25">
      <c r="A50" s="285"/>
      <c r="B50" s="288"/>
      <c r="C50" s="289"/>
      <c r="D50" s="289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90"/>
      <c r="T50" s="26"/>
    </row>
    <row r="51" spans="1:21" ht="15.75" customHeight="1" x14ac:dyDescent="0.25">
      <c r="A51" s="253" t="s">
        <v>3</v>
      </c>
      <c r="B51" s="255" t="s">
        <v>4</v>
      </c>
      <c r="C51" s="255" t="s">
        <v>5</v>
      </c>
      <c r="D51" s="257" t="s">
        <v>6</v>
      </c>
      <c r="E51" s="271" t="s">
        <v>7</v>
      </c>
      <c r="F51" s="287" t="s">
        <v>8</v>
      </c>
      <c r="G51" s="275" t="s">
        <v>9</v>
      </c>
      <c r="H51" s="276" t="s">
        <v>10</v>
      </c>
      <c r="I51" s="277"/>
      <c r="J51" s="277"/>
      <c r="K51" s="277"/>
      <c r="L51" s="277"/>
      <c r="M51" s="278"/>
      <c r="N51" s="279" t="s">
        <v>11</v>
      </c>
      <c r="O51" s="27" t="s">
        <v>12</v>
      </c>
      <c r="P51" s="27" t="s">
        <v>13</v>
      </c>
      <c r="Q51" s="27" t="s">
        <v>14</v>
      </c>
      <c r="R51" s="268" t="s">
        <v>15</v>
      </c>
      <c r="S51" s="240" t="s">
        <v>16</v>
      </c>
      <c r="T51" s="242" t="s">
        <v>17</v>
      </c>
    </row>
    <row r="52" spans="1:21" ht="15.75" customHeight="1" x14ac:dyDescent="0.25">
      <c r="A52" s="254"/>
      <c r="B52" s="256"/>
      <c r="C52" s="256"/>
      <c r="D52" s="256"/>
      <c r="E52" s="239"/>
      <c r="F52" s="256"/>
      <c r="G52" s="256"/>
      <c r="H52" s="28" t="s">
        <v>18</v>
      </c>
      <c r="I52" s="4" t="s">
        <v>19</v>
      </c>
      <c r="J52" s="4" t="s">
        <v>20</v>
      </c>
      <c r="K52" s="4" t="s">
        <v>21</v>
      </c>
      <c r="L52" s="3" t="s">
        <v>22</v>
      </c>
      <c r="M52" s="3" t="s">
        <v>23</v>
      </c>
      <c r="N52" s="256"/>
      <c r="O52" s="27" t="s">
        <v>24</v>
      </c>
      <c r="P52" s="27" t="s">
        <v>24</v>
      </c>
      <c r="Q52" s="27" t="s">
        <v>24</v>
      </c>
      <c r="R52" s="256"/>
      <c r="S52" s="239"/>
      <c r="T52" s="243"/>
    </row>
    <row r="53" spans="1:21" ht="15.75" customHeight="1" x14ac:dyDescent="0.25">
      <c r="A53" s="272" t="s">
        <v>43</v>
      </c>
      <c r="B53" s="286" t="s">
        <v>44</v>
      </c>
      <c r="C53" s="113">
        <v>1</v>
      </c>
      <c r="D53" s="95" t="s">
        <v>247</v>
      </c>
      <c r="E53" s="91" t="s">
        <v>248</v>
      </c>
      <c r="F53" s="90" t="s">
        <v>257</v>
      </c>
      <c r="G53" s="95" t="s">
        <v>29</v>
      </c>
      <c r="H53" s="93">
        <v>2</v>
      </c>
      <c r="I53" s="121"/>
      <c r="J53" s="121"/>
      <c r="K53" s="121"/>
      <c r="L53" s="122">
        <v>1</v>
      </c>
      <c r="M53" s="123"/>
      <c r="N53" s="122">
        <v>3</v>
      </c>
      <c r="O53" s="115">
        <f t="shared" ref="O53:O58" si="15">SUM(H53:L53)*15+N53</f>
        <v>48</v>
      </c>
      <c r="P53" s="124">
        <v>52</v>
      </c>
      <c r="Q53" s="125">
        <f>P53+O53</f>
        <v>100</v>
      </c>
      <c r="R53" s="126">
        <f>Q53/25</f>
        <v>4</v>
      </c>
      <c r="S53" s="39" t="s">
        <v>70</v>
      </c>
      <c r="T53" s="44"/>
      <c r="U53" s="96" t="s">
        <v>319</v>
      </c>
    </row>
    <row r="54" spans="1:21" ht="15.75" customHeight="1" x14ac:dyDescent="0.25">
      <c r="A54" s="273"/>
      <c r="B54" s="270"/>
      <c r="C54" s="113">
        <v>2</v>
      </c>
      <c r="D54" s="94" t="s">
        <v>249</v>
      </c>
      <c r="E54" s="89" t="s">
        <v>250</v>
      </c>
      <c r="F54" s="90" t="s">
        <v>258</v>
      </c>
      <c r="G54" s="94" t="s">
        <v>29</v>
      </c>
      <c r="H54" s="121">
        <v>4</v>
      </c>
      <c r="I54" s="121"/>
      <c r="J54" s="121"/>
      <c r="K54" s="121"/>
      <c r="L54" s="122">
        <v>1</v>
      </c>
      <c r="M54" s="123"/>
      <c r="N54" s="119">
        <v>3</v>
      </c>
      <c r="O54" s="115">
        <f t="shared" si="15"/>
        <v>78</v>
      </c>
      <c r="P54" s="124">
        <v>47</v>
      </c>
      <c r="Q54" s="125">
        <f t="shared" ref="Q54:Q58" si="16">P54+O54</f>
        <v>125</v>
      </c>
      <c r="R54" s="126">
        <f t="shared" ref="R54:R57" si="17">Q54/25</f>
        <v>5</v>
      </c>
      <c r="S54" s="39" t="s">
        <v>36</v>
      </c>
      <c r="T54" s="44"/>
      <c r="U54" s="96" t="s">
        <v>317</v>
      </c>
    </row>
    <row r="55" spans="1:21" ht="15.75" customHeight="1" x14ac:dyDescent="0.25">
      <c r="A55" s="273"/>
      <c r="B55" s="270"/>
      <c r="C55" s="113">
        <v>3</v>
      </c>
      <c r="D55" s="94" t="s">
        <v>251</v>
      </c>
      <c r="E55" s="89" t="s">
        <v>252</v>
      </c>
      <c r="F55" s="90" t="s">
        <v>259</v>
      </c>
      <c r="G55" s="94" t="s">
        <v>29</v>
      </c>
      <c r="H55" s="121">
        <v>3</v>
      </c>
      <c r="I55" s="121"/>
      <c r="J55" s="121"/>
      <c r="K55" s="121"/>
      <c r="L55" s="121">
        <v>1</v>
      </c>
      <c r="M55" s="127"/>
      <c r="N55" s="119">
        <v>3</v>
      </c>
      <c r="O55" s="115">
        <f t="shared" si="15"/>
        <v>63</v>
      </c>
      <c r="P55" s="124">
        <v>37</v>
      </c>
      <c r="Q55" s="125">
        <f t="shared" si="16"/>
        <v>100</v>
      </c>
      <c r="R55" s="126">
        <f t="shared" si="17"/>
        <v>4</v>
      </c>
      <c r="S55" s="39" t="s">
        <v>36</v>
      </c>
      <c r="T55" s="44"/>
      <c r="U55" s="96" t="s">
        <v>319</v>
      </c>
    </row>
    <row r="56" spans="1:21" ht="15.75" customHeight="1" x14ac:dyDescent="0.25">
      <c r="A56" s="273"/>
      <c r="B56" s="270"/>
      <c r="C56" s="113">
        <v>4</v>
      </c>
      <c r="D56" s="94" t="s">
        <v>253</v>
      </c>
      <c r="E56" s="137" t="s">
        <v>372</v>
      </c>
      <c r="F56" s="138" t="s">
        <v>369</v>
      </c>
      <c r="G56" s="94" t="s">
        <v>29</v>
      </c>
      <c r="H56" s="121">
        <v>2</v>
      </c>
      <c r="I56" s="121"/>
      <c r="J56" s="121">
        <v>3</v>
      </c>
      <c r="K56" s="121"/>
      <c r="L56" s="121"/>
      <c r="M56" s="127"/>
      <c r="N56" s="142">
        <v>3</v>
      </c>
      <c r="O56" s="115">
        <f t="shared" si="15"/>
        <v>78</v>
      </c>
      <c r="P56" s="143">
        <v>47</v>
      </c>
      <c r="Q56" s="125">
        <f t="shared" si="16"/>
        <v>125</v>
      </c>
      <c r="R56" s="126">
        <f t="shared" si="17"/>
        <v>5</v>
      </c>
      <c r="S56" s="39" t="s">
        <v>36</v>
      </c>
      <c r="T56" s="44"/>
      <c r="U56" s="96" t="s">
        <v>317</v>
      </c>
    </row>
    <row r="57" spans="1:21" ht="15.75" customHeight="1" x14ac:dyDescent="0.25">
      <c r="A57" s="273"/>
      <c r="B57" s="270"/>
      <c r="C57" s="113">
        <v>5</v>
      </c>
      <c r="D57" s="94" t="s">
        <v>254</v>
      </c>
      <c r="E57" s="89" t="s">
        <v>255</v>
      </c>
      <c r="F57" s="90" t="s">
        <v>260</v>
      </c>
      <c r="G57" s="94" t="s">
        <v>29</v>
      </c>
      <c r="H57" s="121">
        <v>3</v>
      </c>
      <c r="I57" s="121"/>
      <c r="J57" s="121">
        <v>2</v>
      </c>
      <c r="K57" s="121"/>
      <c r="L57" s="121">
        <v>1</v>
      </c>
      <c r="M57" s="127"/>
      <c r="N57" s="142">
        <v>3</v>
      </c>
      <c r="O57" s="115">
        <f t="shared" si="15"/>
        <v>93</v>
      </c>
      <c r="P57" s="143">
        <v>57</v>
      </c>
      <c r="Q57" s="125">
        <f t="shared" si="16"/>
        <v>150</v>
      </c>
      <c r="R57" s="126">
        <f t="shared" si="17"/>
        <v>6</v>
      </c>
      <c r="S57" s="39" t="s">
        <v>36</v>
      </c>
      <c r="T57" s="136" t="s">
        <v>241</v>
      </c>
      <c r="U57" s="96" t="s">
        <v>319</v>
      </c>
    </row>
    <row r="58" spans="1:21" ht="15.75" customHeight="1" x14ac:dyDescent="0.25">
      <c r="A58" s="273"/>
      <c r="B58" s="270"/>
      <c r="C58" s="113">
        <v>6</v>
      </c>
      <c r="D58" s="94" t="s">
        <v>256</v>
      </c>
      <c r="E58" s="137" t="s">
        <v>365</v>
      </c>
      <c r="F58" s="138" t="s">
        <v>366</v>
      </c>
      <c r="G58" s="94" t="s">
        <v>29</v>
      </c>
      <c r="H58" s="121">
        <v>3</v>
      </c>
      <c r="I58" s="121"/>
      <c r="J58" s="121">
        <v>2</v>
      </c>
      <c r="K58" s="121"/>
      <c r="L58" s="121">
        <v>1</v>
      </c>
      <c r="M58" s="127"/>
      <c r="N58" s="119">
        <v>3</v>
      </c>
      <c r="O58" s="115">
        <f t="shared" si="15"/>
        <v>93</v>
      </c>
      <c r="P58" s="124">
        <v>57</v>
      </c>
      <c r="Q58" s="125">
        <f t="shared" si="16"/>
        <v>150</v>
      </c>
      <c r="R58" s="126">
        <v>6</v>
      </c>
      <c r="S58" s="39" t="s">
        <v>36</v>
      </c>
      <c r="T58" s="44"/>
      <c r="U58" s="96" t="s">
        <v>319</v>
      </c>
    </row>
    <row r="59" spans="1:21" ht="15.75" customHeight="1" x14ac:dyDescent="0.25">
      <c r="A59" s="273"/>
      <c r="B59" s="239"/>
      <c r="C59" s="11"/>
      <c r="D59" s="11"/>
      <c r="E59" s="11"/>
      <c r="F59" s="11"/>
      <c r="G59" s="21" t="s">
        <v>38</v>
      </c>
      <c r="H59" s="24">
        <f t="shared" ref="H59:R59" si="18">SUM(H53:H58)</f>
        <v>17</v>
      </c>
      <c r="I59" s="24">
        <f t="shared" si="18"/>
        <v>0</v>
      </c>
      <c r="J59" s="24">
        <f t="shared" si="18"/>
        <v>7</v>
      </c>
      <c r="K59" s="24">
        <f t="shared" si="18"/>
        <v>0</v>
      </c>
      <c r="L59" s="24">
        <f t="shared" si="18"/>
        <v>5</v>
      </c>
      <c r="M59" s="24">
        <f t="shared" si="18"/>
        <v>0</v>
      </c>
      <c r="N59" s="22">
        <f t="shared" si="18"/>
        <v>18</v>
      </c>
      <c r="O59" s="22">
        <f t="shared" si="18"/>
        <v>453</v>
      </c>
      <c r="P59" s="22">
        <f t="shared" si="18"/>
        <v>297</v>
      </c>
      <c r="Q59" s="22">
        <f t="shared" si="18"/>
        <v>750</v>
      </c>
      <c r="R59" s="23">
        <f t="shared" si="18"/>
        <v>30</v>
      </c>
      <c r="S59" s="22"/>
      <c r="T59" s="25"/>
      <c r="U59" s="96">
        <f>SUM(H59:L59)</f>
        <v>29</v>
      </c>
    </row>
    <row r="60" spans="1:21" ht="15.75" customHeight="1" x14ac:dyDescent="0.25">
      <c r="A60" s="273"/>
      <c r="B60" s="288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M60" s="289"/>
      <c r="N60" s="289"/>
      <c r="O60" s="289"/>
      <c r="P60" s="289"/>
      <c r="Q60" s="289"/>
      <c r="R60" s="289"/>
      <c r="S60" s="290"/>
      <c r="T60" s="40"/>
    </row>
    <row r="61" spans="1:21" ht="15.75" customHeight="1" x14ac:dyDescent="0.25">
      <c r="A61" s="273"/>
      <c r="B61" s="255" t="s">
        <v>4</v>
      </c>
      <c r="C61" s="255" t="s">
        <v>5</v>
      </c>
      <c r="D61" s="257" t="s">
        <v>6</v>
      </c>
      <c r="E61" s="271" t="s">
        <v>7</v>
      </c>
      <c r="F61" s="287" t="s">
        <v>8</v>
      </c>
      <c r="G61" s="275" t="s">
        <v>9</v>
      </c>
      <c r="H61" s="276" t="s">
        <v>10</v>
      </c>
      <c r="I61" s="277"/>
      <c r="J61" s="277"/>
      <c r="K61" s="277"/>
      <c r="L61" s="277"/>
      <c r="M61" s="278"/>
      <c r="N61" s="279" t="s">
        <v>11</v>
      </c>
      <c r="O61" s="27" t="s">
        <v>12</v>
      </c>
      <c r="P61" s="27" t="s">
        <v>13</v>
      </c>
      <c r="Q61" s="27" t="s">
        <v>14</v>
      </c>
      <c r="R61" s="268" t="s">
        <v>15</v>
      </c>
      <c r="S61" s="240" t="s">
        <v>16</v>
      </c>
      <c r="T61" s="242" t="s">
        <v>17</v>
      </c>
    </row>
    <row r="62" spans="1:21" ht="15.75" customHeight="1" x14ac:dyDescent="0.25">
      <c r="A62" s="273"/>
      <c r="B62" s="256"/>
      <c r="C62" s="256"/>
      <c r="D62" s="256"/>
      <c r="E62" s="239"/>
      <c r="F62" s="256"/>
      <c r="G62" s="256"/>
      <c r="H62" s="28" t="s">
        <v>18</v>
      </c>
      <c r="I62" s="4" t="s">
        <v>19</v>
      </c>
      <c r="J62" s="4" t="s">
        <v>20</v>
      </c>
      <c r="K62" s="4" t="s">
        <v>21</v>
      </c>
      <c r="L62" s="3" t="s">
        <v>22</v>
      </c>
      <c r="M62" s="3" t="s">
        <v>23</v>
      </c>
      <c r="N62" s="256"/>
      <c r="O62" s="27" t="s">
        <v>24</v>
      </c>
      <c r="P62" s="27" t="s">
        <v>24</v>
      </c>
      <c r="Q62" s="27" t="s">
        <v>24</v>
      </c>
      <c r="R62" s="256"/>
      <c r="S62" s="239"/>
      <c r="T62" s="243"/>
    </row>
    <row r="63" spans="1:21" ht="15.75" customHeight="1" x14ac:dyDescent="0.25">
      <c r="A63" s="273"/>
      <c r="B63" s="286" t="s">
        <v>45</v>
      </c>
      <c r="C63" s="113">
        <v>1</v>
      </c>
      <c r="D63" s="131" t="s">
        <v>391</v>
      </c>
      <c r="E63" s="132" t="s">
        <v>392</v>
      </c>
      <c r="F63" s="146" t="s">
        <v>393</v>
      </c>
      <c r="G63" s="94" t="s">
        <v>29</v>
      </c>
      <c r="H63" s="121">
        <v>3</v>
      </c>
      <c r="I63" s="121"/>
      <c r="J63" s="121"/>
      <c r="K63" s="121"/>
      <c r="L63" s="121">
        <v>1</v>
      </c>
      <c r="M63" s="121"/>
      <c r="N63" s="119">
        <v>3</v>
      </c>
      <c r="O63" s="115">
        <f t="shared" ref="O63:O68" si="19">SUM(H63:L63)*15+N63</f>
        <v>63</v>
      </c>
      <c r="P63" s="124">
        <v>62</v>
      </c>
      <c r="Q63" s="125">
        <f t="shared" ref="Q63:Q68" si="20">P63+O63</f>
        <v>125</v>
      </c>
      <c r="R63" s="126">
        <v>5</v>
      </c>
      <c r="S63" s="39" t="s">
        <v>30</v>
      </c>
      <c r="T63" s="16"/>
      <c r="U63" s="96" t="s">
        <v>317</v>
      </c>
    </row>
    <row r="64" spans="1:21" ht="15.75" customHeight="1" x14ac:dyDescent="0.25">
      <c r="A64" s="273"/>
      <c r="B64" s="270"/>
      <c r="C64" s="113">
        <v>2</v>
      </c>
      <c r="D64" s="94" t="s">
        <v>261</v>
      </c>
      <c r="E64" s="89" t="s">
        <v>264</v>
      </c>
      <c r="F64" s="90" t="s">
        <v>269</v>
      </c>
      <c r="G64" s="94" t="s">
        <v>29</v>
      </c>
      <c r="H64" s="121">
        <v>4</v>
      </c>
      <c r="I64" s="121"/>
      <c r="J64" s="121">
        <v>2</v>
      </c>
      <c r="K64" s="121"/>
      <c r="L64" s="121">
        <v>1</v>
      </c>
      <c r="M64" s="121"/>
      <c r="N64" s="128">
        <v>3</v>
      </c>
      <c r="O64" s="115">
        <f t="shared" si="19"/>
        <v>108</v>
      </c>
      <c r="P64" s="116">
        <v>42</v>
      </c>
      <c r="Q64" s="117">
        <f t="shared" si="20"/>
        <v>150</v>
      </c>
      <c r="R64" s="118">
        <v>6</v>
      </c>
      <c r="S64" s="34" t="s">
        <v>36</v>
      </c>
      <c r="T64" s="42" t="s">
        <v>242</v>
      </c>
      <c r="U64" s="96" t="s">
        <v>320</v>
      </c>
    </row>
    <row r="65" spans="1:21" ht="15.75" customHeight="1" x14ac:dyDescent="0.25">
      <c r="A65" s="273"/>
      <c r="B65" s="270"/>
      <c r="C65" s="113">
        <v>3</v>
      </c>
      <c r="D65" s="94" t="s">
        <v>263</v>
      </c>
      <c r="E65" s="137" t="s">
        <v>371</v>
      </c>
      <c r="F65" s="138" t="s">
        <v>370</v>
      </c>
      <c r="G65" s="94" t="s">
        <v>29</v>
      </c>
      <c r="H65" s="121">
        <v>2</v>
      </c>
      <c r="I65" s="121"/>
      <c r="J65" s="121">
        <v>3</v>
      </c>
      <c r="K65" s="121"/>
      <c r="L65" s="121"/>
      <c r="M65" s="121"/>
      <c r="N65" s="144">
        <v>3</v>
      </c>
      <c r="O65" s="115">
        <f t="shared" si="19"/>
        <v>78</v>
      </c>
      <c r="P65" s="143">
        <v>47</v>
      </c>
      <c r="Q65" s="125">
        <f t="shared" si="20"/>
        <v>125</v>
      </c>
      <c r="R65" s="126">
        <f t="shared" ref="R65:R67" si="21">Q65/25</f>
        <v>5</v>
      </c>
      <c r="S65" s="34" t="s">
        <v>36</v>
      </c>
      <c r="T65" s="42"/>
      <c r="U65" s="96" t="s">
        <v>317</v>
      </c>
    </row>
    <row r="66" spans="1:21" ht="15.75" customHeight="1" x14ac:dyDescent="0.25">
      <c r="A66" s="273"/>
      <c r="B66" s="270"/>
      <c r="C66" s="113">
        <v>4</v>
      </c>
      <c r="D66" s="94" t="s">
        <v>265</v>
      </c>
      <c r="E66" s="89" t="s">
        <v>267</v>
      </c>
      <c r="F66" s="90" t="s">
        <v>270</v>
      </c>
      <c r="G66" s="94" t="s">
        <v>29</v>
      </c>
      <c r="H66" s="121">
        <v>3</v>
      </c>
      <c r="I66" s="121"/>
      <c r="J66" s="121">
        <v>2</v>
      </c>
      <c r="K66" s="121"/>
      <c r="L66" s="127"/>
      <c r="M66" s="127"/>
      <c r="N66" s="144">
        <v>3</v>
      </c>
      <c r="O66" s="115">
        <f t="shared" si="19"/>
        <v>78</v>
      </c>
      <c r="P66" s="143">
        <v>72</v>
      </c>
      <c r="Q66" s="125">
        <f t="shared" si="20"/>
        <v>150</v>
      </c>
      <c r="R66" s="126">
        <v>6</v>
      </c>
      <c r="S66" s="34" t="s">
        <v>36</v>
      </c>
      <c r="T66" s="42"/>
      <c r="U66" s="96" t="s">
        <v>319</v>
      </c>
    </row>
    <row r="67" spans="1:21" ht="15.75" customHeight="1" x14ac:dyDescent="0.25">
      <c r="A67" s="273"/>
      <c r="B67" s="270"/>
      <c r="C67" s="113">
        <v>5</v>
      </c>
      <c r="D67" s="94" t="s">
        <v>266</v>
      </c>
      <c r="E67" s="137" t="s">
        <v>367</v>
      </c>
      <c r="F67" s="138" t="s">
        <v>368</v>
      </c>
      <c r="G67" s="94" t="s">
        <v>29</v>
      </c>
      <c r="H67" s="121">
        <v>4</v>
      </c>
      <c r="I67" s="121"/>
      <c r="J67" s="121"/>
      <c r="K67" s="121"/>
      <c r="L67" s="127"/>
      <c r="M67" s="127"/>
      <c r="N67" s="128">
        <v>3</v>
      </c>
      <c r="O67" s="115">
        <f t="shared" si="19"/>
        <v>63</v>
      </c>
      <c r="P67" s="124">
        <v>37</v>
      </c>
      <c r="Q67" s="125">
        <f t="shared" si="20"/>
        <v>100</v>
      </c>
      <c r="R67" s="126">
        <f t="shared" si="21"/>
        <v>4</v>
      </c>
      <c r="S67" s="34" t="s">
        <v>36</v>
      </c>
      <c r="T67" s="42"/>
      <c r="U67" s="96" t="s">
        <v>319</v>
      </c>
    </row>
    <row r="68" spans="1:21" ht="15.75" customHeight="1" x14ac:dyDescent="0.25">
      <c r="A68" s="273"/>
      <c r="B68" s="270"/>
      <c r="C68" s="113">
        <v>6</v>
      </c>
      <c r="D68" s="129" t="s">
        <v>346</v>
      </c>
      <c r="E68" s="130" t="s">
        <v>262</v>
      </c>
      <c r="F68" s="112" t="s">
        <v>268</v>
      </c>
      <c r="G68" s="129" t="s">
        <v>29</v>
      </c>
      <c r="H68" s="129">
        <v>2</v>
      </c>
      <c r="I68" s="114"/>
      <c r="J68" s="114">
        <v>2</v>
      </c>
      <c r="K68" s="114"/>
      <c r="L68" s="114"/>
      <c r="M68" s="130"/>
      <c r="N68" s="114">
        <v>3</v>
      </c>
      <c r="O68" s="120">
        <f t="shared" si="19"/>
        <v>63</v>
      </c>
      <c r="P68" s="116">
        <v>37</v>
      </c>
      <c r="Q68" s="117">
        <f t="shared" si="20"/>
        <v>100</v>
      </c>
      <c r="R68" s="118">
        <v>4</v>
      </c>
      <c r="S68" s="34" t="s">
        <v>64</v>
      </c>
      <c r="T68" s="42"/>
      <c r="U68" s="96" t="s">
        <v>318</v>
      </c>
    </row>
    <row r="69" spans="1:21" ht="15.75" customHeight="1" x14ac:dyDescent="0.25">
      <c r="A69" s="273"/>
      <c r="B69" s="239"/>
      <c r="C69" s="11"/>
      <c r="D69" s="9"/>
      <c r="E69" s="7"/>
      <c r="F69" s="29"/>
      <c r="G69" s="21" t="s">
        <v>38</v>
      </c>
      <c r="H69" s="24">
        <f t="shared" ref="H69:R69" si="22">SUM(H63:H68)</f>
        <v>18</v>
      </c>
      <c r="I69" s="24">
        <f t="shared" si="22"/>
        <v>0</v>
      </c>
      <c r="J69" s="24">
        <f t="shared" si="22"/>
        <v>9</v>
      </c>
      <c r="K69" s="24">
        <f t="shared" si="22"/>
        <v>0</v>
      </c>
      <c r="L69" s="24">
        <f t="shared" si="22"/>
        <v>2</v>
      </c>
      <c r="M69" s="24">
        <f t="shared" si="22"/>
        <v>0</v>
      </c>
      <c r="N69" s="22">
        <f t="shared" si="22"/>
        <v>18</v>
      </c>
      <c r="O69" s="22">
        <f t="shared" si="22"/>
        <v>453</v>
      </c>
      <c r="P69" s="22">
        <f t="shared" si="22"/>
        <v>297</v>
      </c>
      <c r="Q69" s="22">
        <f t="shared" si="22"/>
        <v>750</v>
      </c>
      <c r="R69" s="23">
        <f t="shared" si="22"/>
        <v>30</v>
      </c>
      <c r="S69" s="24"/>
      <c r="T69" s="25"/>
      <c r="U69" s="96">
        <f>SUM(H69:L69)</f>
        <v>29</v>
      </c>
    </row>
    <row r="70" spans="1:21" ht="15.75" customHeight="1" x14ac:dyDescent="0.25">
      <c r="A70" s="274"/>
      <c r="B70" s="288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90"/>
      <c r="T70" s="26"/>
    </row>
    <row r="71" spans="1:21" ht="15.75" customHeight="1" x14ac:dyDescent="0.25">
      <c r="A71" s="253" t="s">
        <v>3</v>
      </c>
      <c r="B71" s="255" t="s">
        <v>4</v>
      </c>
      <c r="C71" s="255" t="s">
        <v>5</v>
      </c>
      <c r="D71" s="257" t="s">
        <v>6</v>
      </c>
      <c r="E71" s="271" t="s">
        <v>7</v>
      </c>
      <c r="F71" s="287" t="s">
        <v>8</v>
      </c>
      <c r="G71" s="275" t="s">
        <v>9</v>
      </c>
      <c r="H71" s="276" t="s">
        <v>10</v>
      </c>
      <c r="I71" s="277"/>
      <c r="J71" s="277"/>
      <c r="K71" s="277"/>
      <c r="L71" s="277"/>
      <c r="M71" s="278"/>
      <c r="N71" s="279" t="s">
        <v>11</v>
      </c>
      <c r="O71" s="27" t="s">
        <v>12</v>
      </c>
      <c r="P71" s="27" t="s">
        <v>13</v>
      </c>
      <c r="Q71" s="27" t="s">
        <v>14</v>
      </c>
      <c r="R71" s="268" t="s">
        <v>15</v>
      </c>
      <c r="S71" s="240" t="s">
        <v>16</v>
      </c>
      <c r="T71" s="242" t="s">
        <v>17</v>
      </c>
    </row>
    <row r="72" spans="1:21" ht="15.75" customHeight="1" x14ac:dyDescent="0.25">
      <c r="A72" s="254"/>
      <c r="B72" s="256"/>
      <c r="C72" s="256"/>
      <c r="D72" s="256"/>
      <c r="E72" s="239"/>
      <c r="F72" s="256"/>
      <c r="G72" s="256"/>
      <c r="H72" s="28" t="s">
        <v>18</v>
      </c>
      <c r="I72" s="4" t="s">
        <v>19</v>
      </c>
      <c r="J72" s="4" t="s">
        <v>20</v>
      </c>
      <c r="K72" s="4" t="s">
        <v>21</v>
      </c>
      <c r="L72" s="3" t="s">
        <v>22</v>
      </c>
      <c r="M72" s="3" t="s">
        <v>23</v>
      </c>
      <c r="N72" s="256"/>
      <c r="O72" s="27" t="s">
        <v>24</v>
      </c>
      <c r="P72" s="27" t="s">
        <v>24</v>
      </c>
      <c r="Q72" s="27" t="s">
        <v>24</v>
      </c>
      <c r="R72" s="256"/>
      <c r="S72" s="239"/>
      <c r="T72" s="243"/>
    </row>
    <row r="73" spans="1:21" ht="15.75" customHeight="1" x14ac:dyDescent="0.25">
      <c r="A73" s="272" t="s">
        <v>46</v>
      </c>
      <c r="B73" s="286" t="s">
        <v>47</v>
      </c>
      <c r="C73" s="5">
        <v>1</v>
      </c>
      <c r="D73" s="19" t="s">
        <v>271</v>
      </c>
      <c r="E73" s="29" t="s">
        <v>272</v>
      </c>
      <c r="F73" s="90" t="s">
        <v>281</v>
      </c>
      <c r="G73" s="95" t="s">
        <v>29</v>
      </c>
      <c r="H73" s="39">
        <v>3</v>
      </c>
      <c r="I73" s="10"/>
      <c r="J73" s="10"/>
      <c r="K73" s="10"/>
      <c r="L73" s="10">
        <v>1</v>
      </c>
      <c r="M73" s="10"/>
      <c r="N73" s="31">
        <v>3</v>
      </c>
      <c r="O73" s="30">
        <f t="shared" ref="O73:O78" si="23">SUM(H73:L73)*15+N73</f>
        <v>63</v>
      </c>
      <c r="P73" s="92">
        <v>37</v>
      </c>
      <c r="Q73" s="32">
        <f t="shared" ref="Q73:Q78" si="24">P73+O73</f>
        <v>100</v>
      </c>
      <c r="R73" s="33">
        <f>Q73/25</f>
        <v>4</v>
      </c>
      <c r="S73" s="39" t="s">
        <v>70</v>
      </c>
      <c r="T73" s="44"/>
      <c r="U73" s="96" t="s">
        <v>319</v>
      </c>
    </row>
    <row r="74" spans="1:21" ht="15.75" customHeight="1" x14ac:dyDescent="0.25">
      <c r="A74" s="273"/>
      <c r="B74" s="270"/>
      <c r="C74" s="5">
        <v>2</v>
      </c>
      <c r="D74" s="9" t="s">
        <v>273</v>
      </c>
      <c r="E74" s="184" t="s">
        <v>406</v>
      </c>
      <c r="F74" s="138" t="s">
        <v>407</v>
      </c>
      <c r="G74" s="94" t="s">
        <v>29</v>
      </c>
      <c r="H74" s="10">
        <v>2</v>
      </c>
      <c r="I74" s="10"/>
      <c r="J74" s="10">
        <v>2</v>
      </c>
      <c r="K74" s="10"/>
      <c r="L74" s="10">
        <v>1</v>
      </c>
      <c r="M74" s="10"/>
      <c r="N74" s="139">
        <v>3</v>
      </c>
      <c r="O74" s="30">
        <f t="shared" si="23"/>
        <v>78</v>
      </c>
      <c r="P74" s="140">
        <v>72</v>
      </c>
      <c r="Q74" s="32">
        <f t="shared" si="24"/>
        <v>150</v>
      </c>
      <c r="R74" s="33">
        <f t="shared" ref="R74:R78" si="25">Q74/25</f>
        <v>6</v>
      </c>
      <c r="S74" s="39" t="s">
        <v>36</v>
      </c>
      <c r="T74" s="44"/>
      <c r="U74" s="96" t="s">
        <v>319</v>
      </c>
    </row>
    <row r="75" spans="1:21" ht="15.75" customHeight="1" x14ac:dyDescent="0.25">
      <c r="A75" s="273"/>
      <c r="B75" s="270"/>
      <c r="C75" s="5">
        <v>3</v>
      </c>
      <c r="D75" s="9" t="s">
        <v>274</v>
      </c>
      <c r="E75" s="7" t="s">
        <v>275</v>
      </c>
      <c r="F75" s="90" t="s">
        <v>279</v>
      </c>
      <c r="G75" s="94" t="s">
        <v>29</v>
      </c>
      <c r="H75" s="10">
        <v>3</v>
      </c>
      <c r="I75" s="10"/>
      <c r="J75" s="10"/>
      <c r="K75" s="10"/>
      <c r="L75" s="10">
        <v>1</v>
      </c>
      <c r="M75" s="10"/>
      <c r="N75" s="13">
        <v>3</v>
      </c>
      <c r="O75" s="30">
        <f t="shared" si="23"/>
        <v>63</v>
      </c>
      <c r="P75" s="92">
        <v>37</v>
      </c>
      <c r="Q75" s="32">
        <f t="shared" si="24"/>
        <v>100</v>
      </c>
      <c r="R75" s="33">
        <f t="shared" si="25"/>
        <v>4</v>
      </c>
      <c r="S75" s="39" t="s">
        <v>36</v>
      </c>
      <c r="T75" s="44"/>
      <c r="U75" s="96" t="s">
        <v>319</v>
      </c>
    </row>
    <row r="76" spans="1:21" ht="15.75" customHeight="1" x14ac:dyDescent="0.25">
      <c r="A76" s="273"/>
      <c r="B76" s="270"/>
      <c r="C76" s="5">
        <v>4</v>
      </c>
      <c r="D76" s="9" t="s">
        <v>276</v>
      </c>
      <c r="E76" s="137" t="s">
        <v>373</v>
      </c>
      <c r="F76" s="138" t="s">
        <v>374</v>
      </c>
      <c r="G76" s="94" t="s">
        <v>29</v>
      </c>
      <c r="H76" s="10">
        <v>2</v>
      </c>
      <c r="I76" s="10"/>
      <c r="J76" s="10">
        <v>2</v>
      </c>
      <c r="K76" s="10"/>
      <c r="L76" s="10">
        <v>1</v>
      </c>
      <c r="M76" s="10"/>
      <c r="N76" s="31">
        <v>3</v>
      </c>
      <c r="O76" s="30">
        <f t="shared" si="23"/>
        <v>78</v>
      </c>
      <c r="P76" s="92">
        <v>47</v>
      </c>
      <c r="Q76" s="32">
        <f t="shared" si="24"/>
        <v>125</v>
      </c>
      <c r="R76" s="33">
        <f t="shared" si="25"/>
        <v>5</v>
      </c>
      <c r="S76" s="39" t="s">
        <v>36</v>
      </c>
      <c r="T76" s="44"/>
      <c r="U76" s="96" t="s">
        <v>319</v>
      </c>
    </row>
    <row r="77" spans="1:21" ht="15.75" customHeight="1" x14ac:dyDescent="0.25">
      <c r="A77" s="273"/>
      <c r="B77" s="270"/>
      <c r="C77" s="5">
        <v>5</v>
      </c>
      <c r="D77" s="9" t="s">
        <v>277</v>
      </c>
      <c r="E77" s="7" t="s">
        <v>326</v>
      </c>
      <c r="F77" s="90" t="s">
        <v>280</v>
      </c>
      <c r="G77" s="94" t="s">
        <v>29</v>
      </c>
      <c r="H77" s="10">
        <v>4</v>
      </c>
      <c r="I77" s="10"/>
      <c r="J77" s="10">
        <v>2</v>
      </c>
      <c r="K77" s="10"/>
      <c r="L77" s="10">
        <v>1</v>
      </c>
      <c r="M77" s="10"/>
      <c r="N77" s="141">
        <v>3</v>
      </c>
      <c r="O77" s="30">
        <f t="shared" si="23"/>
        <v>108</v>
      </c>
      <c r="P77" s="140">
        <v>42</v>
      </c>
      <c r="Q77" s="32">
        <f t="shared" si="24"/>
        <v>150</v>
      </c>
      <c r="R77" s="33">
        <v>6</v>
      </c>
      <c r="S77" s="39" t="s">
        <v>36</v>
      </c>
      <c r="T77" s="44" t="s">
        <v>239</v>
      </c>
      <c r="U77" s="96" t="s">
        <v>317</v>
      </c>
    </row>
    <row r="78" spans="1:21" ht="15.75" customHeight="1" x14ac:dyDescent="0.25">
      <c r="A78" s="273"/>
      <c r="B78" s="270"/>
      <c r="C78" s="5">
        <v>6</v>
      </c>
      <c r="D78" s="9" t="s">
        <v>278</v>
      </c>
      <c r="E78" s="137" t="s">
        <v>378</v>
      </c>
      <c r="F78" s="138" t="s">
        <v>377</v>
      </c>
      <c r="G78" s="94" t="s">
        <v>29</v>
      </c>
      <c r="H78" s="10">
        <v>2</v>
      </c>
      <c r="I78" s="10"/>
      <c r="J78" s="10">
        <v>2</v>
      </c>
      <c r="K78" s="10"/>
      <c r="L78" s="10"/>
      <c r="M78" s="10"/>
      <c r="N78" s="31">
        <v>3</v>
      </c>
      <c r="O78" s="30">
        <f t="shared" si="23"/>
        <v>63</v>
      </c>
      <c r="P78" s="92">
        <v>62</v>
      </c>
      <c r="Q78" s="32">
        <f t="shared" si="24"/>
        <v>125</v>
      </c>
      <c r="R78" s="33">
        <f t="shared" si="25"/>
        <v>5</v>
      </c>
      <c r="S78" s="39" t="s">
        <v>36</v>
      </c>
      <c r="T78" s="44"/>
      <c r="U78" s="96" t="s">
        <v>319</v>
      </c>
    </row>
    <row r="79" spans="1:21" ht="15.75" customHeight="1" x14ac:dyDescent="0.25">
      <c r="A79" s="273"/>
      <c r="B79" s="239"/>
      <c r="C79" s="11"/>
      <c r="D79" s="9"/>
      <c r="E79" s="7"/>
      <c r="F79" s="29"/>
      <c r="G79" s="21" t="s">
        <v>38</v>
      </c>
      <c r="H79" s="24">
        <f t="shared" ref="H79:R79" si="26">SUM(H73:H78)</f>
        <v>16</v>
      </c>
      <c r="I79" s="24">
        <f t="shared" si="26"/>
        <v>0</v>
      </c>
      <c r="J79" s="24">
        <f>SUM(J73:J78)</f>
        <v>8</v>
      </c>
      <c r="K79" s="24">
        <f t="shared" si="26"/>
        <v>0</v>
      </c>
      <c r="L79" s="24">
        <f t="shared" si="26"/>
        <v>5</v>
      </c>
      <c r="M79" s="24">
        <f t="shared" si="26"/>
        <v>0</v>
      </c>
      <c r="N79" s="22">
        <f t="shared" si="26"/>
        <v>18</v>
      </c>
      <c r="O79" s="24">
        <f t="shared" si="26"/>
        <v>453</v>
      </c>
      <c r="P79" s="22">
        <f t="shared" si="26"/>
        <v>297</v>
      </c>
      <c r="Q79" s="22">
        <f t="shared" si="26"/>
        <v>750</v>
      </c>
      <c r="R79" s="45">
        <f t="shared" si="26"/>
        <v>30</v>
      </c>
      <c r="S79" s="24"/>
      <c r="T79" s="25"/>
      <c r="U79" s="96">
        <f>SUM(H79:L79)</f>
        <v>29</v>
      </c>
    </row>
    <row r="80" spans="1:21" ht="15.75" customHeight="1" x14ac:dyDescent="0.25">
      <c r="A80" s="273"/>
      <c r="B80" s="288"/>
      <c r="C80" s="289"/>
      <c r="D80" s="289"/>
      <c r="E80" s="289"/>
      <c r="F80" s="289"/>
      <c r="G80" s="289"/>
      <c r="H80" s="289"/>
      <c r="I80" s="289"/>
      <c r="J80" s="289"/>
      <c r="K80" s="289"/>
      <c r="L80" s="289"/>
      <c r="M80" s="289"/>
      <c r="N80" s="289"/>
      <c r="O80" s="289"/>
      <c r="P80" s="289"/>
      <c r="Q80" s="289"/>
      <c r="R80" s="289"/>
      <c r="S80" s="290"/>
      <c r="T80" s="40"/>
    </row>
    <row r="81" spans="1:21" ht="15.75" customHeight="1" x14ac:dyDescent="0.25">
      <c r="A81" s="273"/>
      <c r="B81" s="255" t="s">
        <v>4</v>
      </c>
      <c r="C81" s="255" t="s">
        <v>5</v>
      </c>
      <c r="D81" s="257" t="s">
        <v>6</v>
      </c>
      <c r="E81" s="271" t="s">
        <v>7</v>
      </c>
      <c r="F81" s="287" t="s">
        <v>8</v>
      </c>
      <c r="G81" s="275" t="s">
        <v>9</v>
      </c>
      <c r="H81" s="276" t="s">
        <v>10</v>
      </c>
      <c r="I81" s="277"/>
      <c r="J81" s="277"/>
      <c r="K81" s="277"/>
      <c r="L81" s="277"/>
      <c r="M81" s="278"/>
      <c r="N81" s="279" t="s">
        <v>11</v>
      </c>
      <c r="O81" s="27" t="s">
        <v>12</v>
      </c>
      <c r="P81" s="27" t="s">
        <v>13</v>
      </c>
      <c r="Q81" s="27" t="s">
        <v>14</v>
      </c>
      <c r="R81" s="268" t="s">
        <v>15</v>
      </c>
      <c r="S81" s="240" t="s">
        <v>16</v>
      </c>
      <c r="T81" s="242" t="s">
        <v>17</v>
      </c>
    </row>
    <row r="82" spans="1:21" ht="15.75" customHeight="1" x14ac:dyDescent="0.25">
      <c r="A82" s="273"/>
      <c r="B82" s="256"/>
      <c r="C82" s="256"/>
      <c r="D82" s="256"/>
      <c r="E82" s="239"/>
      <c r="F82" s="256"/>
      <c r="G82" s="256"/>
      <c r="H82" s="28" t="s">
        <v>18</v>
      </c>
      <c r="I82" s="4" t="s">
        <v>19</v>
      </c>
      <c r="J82" s="4" t="s">
        <v>20</v>
      </c>
      <c r="K82" s="4" t="s">
        <v>21</v>
      </c>
      <c r="L82" s="3" t="s">
        <v>22</v>
      </c>
      <c r="M82" s="3" t="s">
        <v>23</v>
      </c>
      <c r="N82" s="256"/>
      <c r="O82" s="27" t="s">
        <v>24</v>
      </c>
      <c r="P82" s="27" t="s">
        <v>24</v>
      </c>
      <c r="Q82" s="27" t="s">
        <v>24</v>
      </c>
      <c r="R82" s="256"/>
      <c r="S82" s="239"/>
      <c r="T82" s="243"/>
    </row>
    <row r="83" spans="1:21" ht="15.75" customHeight="1" x14ac:dyDescent="0.25">
      <c r="A83" s="273"/>
      <c r="B83" s="286" t="s">
        <v>48</v>
      </c>
      <c r="C83" s="5">
        <v>1</v>
      </c>
      <c r="D83" s="19" t="s">
        <v>282</v>
      </c>
      <c r="E83" s="29" t="s">
        <v>283</v>
      </c>
      <c r="F83" s="90" t="s">
        <v>314</v>
      </c>
      <c r="G83" s="95" t="s">
        <v>29</v>
      </c>
      <c r="H83" s="39">
        <v>5</v>
      </c>
      <c r="I83" s="10"/>
      <c r="J83" s="10"/>
      <c r="K83" s="10"/>
      <c r="L83" s="10"/>
      <c r="M83" s="10"/>
      <c r="N83" s="31">
        <v>3</v>
      </c>
      <c r="O83" s="30">
        <f t="shared" ref="O83:O88" si="27">SUM(H83:L83)*15+N83</f>
        <v>78</v>
      </c>
      <c r="P83" s="92">
        <v>22</v>
      </c>
      <c r="Q83" s="32">
        <f t="shared" ref="Q83:Q88" si="28">P83+O83</f>
        <v>100</v>
      </c>
      <c r="R83" s="33">
        <f>Q83/25</f>
        <v>4</v>
      </c>
      <c r="S83" s="39" t="s">
        <v>36</v>
      </c>
      <c r="T83" s="44"/>
      <c r="U83" s="96" t="s">
        <v>319</v>
      </c>
    </row>
    <row r="84" spans="1:21" ht="15.75" customHeight="1" x14ac:dyDescent="0.25">
      <c r="A84" s="273"/>
      <c r="B84" s="270"/>
      <c r="C84" s="5">
        <v>2</v>
      </c>
      <c r="D84" s="9" t="s">
        <v>284</v>
      </c>
      <c r="E84" s="184" t="s">
        <v>404</v>
      </c>
      <c r="F84" s="138" t="s">
        <v>405</v>
      </c>
      <c r="G84" s="94" t="s">
        <v>29</v>
      </c>
      <c r="H84" s="10">
        <v>3</v>
      </c>
      <c r="I84" s="10"/>
      <c r="J84" s="10">
        <v>2</v>
      </c>
      <c r="K84" s="10"/>
      <c r="L84" s="10"/>
      <c r="M84" s="10"/>
      <c r="N84" s="141">
        <v>3</v>
      </c>
      <c r="O84" s="30">
        <f t="shared" si="27"/>
        <v>78</v>
      </c>
      <c r="P84" s="140">
        <v>72</v>
      </c>
      <c r="Q84" s="32">
        <f t="shared" si="28"/>
        <v>150</v>
      </c>
      <c r="R84" s="33">
        <f t="shared" ref="R84:R88" si="29">Q84/25</f>
        <v>6</v>
      </c>
      <c r="S84" s="34" t="s">
        <v>36</v>
      </c>
      <c r="T84" s="44" t="s">
        <v>242</v>
      </c>
      <c r="U84" s="96" t="s">
        <v>319</v>
      </c>
    </row>
    <row r="85" spans="1:21" ht="15.75" customHeight="1" x14ac:dyDescent="0.25">
      <c r="A85" s="273"/>
      <c r="B85" s="270"/>
      <c r="C85" s="5">
        <v>3</v>
      </c>
      <c r="D85" s="9" t="s">
        <v>285</v>
      </c>
      <c r="E85" s="7" t="s">
        <v>286</v>
      </c>
      <c r="F85" s="90" t="s">
        <v>291</v>
      </c>
      <c r="G85" s="94" t="s">
        <v>29</v>
      </c>
      <c r="H85" s="10">
        <v>3</v>
      </c>
      <c r="I85" s="10"/>
      <c r="J85" s="10">
        <v>3</v>
      </c>
      <c r="K85" s="10"/>
      <c r="L85" s="10"/>
      <c r="M85" s="10"/>
      <c r="N85" s="141">
        <v>3</v>
      </c>
      <c r="O85" s="30">
        <f t="shared" si="27"/>
        <v>93</v>
      </c>
      <c r="P85" s="140">
        <v>57</v>
      </c>
      <c r="Q85" s="32">
        <f t="shared" si="28"/>
        <v>150</v>
      </c>
      <c r="R85" s="33">
        <v>6</v>
      </c>
      <c r="S85" s="34" t="s">
        <v>36</v>
      </c>
      <c r="T85" s="44"/>
      <c r="U85" s="96" t="s">
        <v>319</v>
      </c>
    </row>
    <row r="86" spans="1:21" ht="15.75" customHeight="1" x14ac:dyDescent="0.25">
      <c r="A86" s="273"/>
      <c r="B86" s="270"/>
      <c r="C86" s="5">
        <v>4</v>
      </c>
      <c r="D86" s="9" t="s">
        <v>287</v>
      </c>
      <c r="E86" s="7" t="s">
        <v>288</v>
      </c>
      <c r="F86" s="90" t="s">
        <v>292</v>
      </c>
      <c r="G86" s="94" t="s">
        <v>29</v>
      </c>
      <c r="H86" s="10">
        <v>2</v>
      </c>
      <c r="I86" s="10"/>
      <c r="J86" s="10">
        <v>2</v>
      </c>
      <c r="K86" s="10"/>
      <c r="L86" s="10"/>
      <c r="M86" s="10"/>
      <c r="N86" s="31">
        <v>3</v>
      </c>
      <c r="O86" s="30">
        <f t="shared" si="27"/>
        <v>63</v>
      </c>
      <c r="P86" s="92">
        <v>37</v>
      </c>
      <c r="Q86" s="32">
        <f t="shared" si="28"/>
        <v>100</v>
      </c>
      <c r="R86" s="33">
        <f t="shared" si="29"/>
        <v>4</v>
      </c>
      <c r="S86" s="39" t="s">
        <v>36</v>
      </c>
      <c r="T86" s="44"/>
      <c r="U86" s="96" t="s">
        <v>319</v>
      </c>
    </row>
    <row r="87" spans="1:21" ht="15.75" customHeight="1" x14ac:dyDescent="0.25">
      <c r="A87" s="273"/>
      <c r="B87" s="270"/>
      <c r="C87" s="5">
        <v>5</v>
      </c>
      <c r="D87" s="9" t="s">
        <v>289</v>
      </c>
      <c r="E87" s="137" t="s">
        <v>375</v>
      </c>
      <c r="F87" s="138" t="s">
        <v>376</v>
      </c>
      <c r="G87" s="94" t="s">
        <v>29</v>
      </c>
      <c r="H87" s="10">
        <v>2</v>
      </c>
      <c r="I87" s="10"/>
      <c r="J87" s="10">
        <v>2</v>
      </c>
      <c r="K87" s="10"/>
      <c r="L87" s="10">
        <v>1</v>
      </c>
      <c r="M87" s="10"/>
      <c r="N87" s="31">
        <v>3</v>
      </c>
      <c r="O87" s="30">
        <f t="shared" si="27"/>
        <v>78</v>
      </c>
      <c r="P87" s="92">
        <v>47</v>
      </c>
      <c r="Q87" s="32">
        <f t="shared" si="28"/>
        <v>125</v>
      </c>
      <c r="R87" s="33">
        <v>5</v>
      </c>
      <c r="S87" s="39" t="s">
        <v>36</v>
      </c>
      <c r="T87" s="44"/>
      <c r="U87" s="96" t="s">
        <v>319</v>
      </c>
    </row>
    <row r="88" spans="1:21" ht="15.75" customHeight="1" x14ac:dyDescent="0.25">
      <c r="A88" s="273"/>
      <c r="B88" s="270"/>
      <c r="C88" s="5">
        <v>6</v>
      </c>
      <c r="D88" s="9" t="s">
        <v>290</v>
      </c>
      <c r="E88" s="137" t="s">
        <v>379</v>
      </c>
      <c r="F88" s="138" t="s">
        <v>380</v>
      </c>
      <c r="G88" s="94" t="s">
        <v>29</v>
      </c>
      <c r="H88" s="10">
        <v>2</v>
      </c>
      <c r="I88" s="10"/>
      <c r="J88" s="10">
        <v>2</v>
      </c>
      <c r="K88" s="10"/>
      <c r="L88" s="10"/>
      <c r="M88" s="10"/>
      <c r="N88" s="31">
        <v>3</v>
      </c>
      <c r="O88" s="30">
        <f t="shared" si="27"/>
        <v>63</v>
      </c>
      <c r="P88" s="92">
        <v>62</v>
      </c>
      <c r="Q88" s="32">
        <f t="shared" si="28"/>
        <v>125</v>
      </c>
      <c r="R88" s="33">
        <f t="shared" si="29"/>
        <v>5</v>
      </c>
      <c r="S88" s="39" t="s">
        <v>36</v>
      </c>
      <c r="T88" s="44"/>
      <c r="U88" s="96" t="s">
        <v>319</v>
      </c>
    </row>
    <row r="89" spans="1:21" ht="15.75" customHeight="1" x14ac:dyDescent="0.25">
      <c r="A89" s="274"/>
      <c r="B89" s="239"/>
      <c r="C89" s="46"/>
      <c r="D89" s="46"/>
      <c r="E89" s="46"/>
      <c r="F89" s="46"/>
      <c r="G89" s="21" t="s">
        <v>38</v>
      </c>
      <c r="H89" s="24">
        <f t="shared" ref="H89:R89" si="30">SUM(H83:H88)</f>
        <v>17</v>
      </c>
      <c r="I89" s="24">
        <f t="shared" si="30"/>
        <v>0</v>
      </c>
      <c r="J89" s="24">
        <f t="shared" si="30"/>
        <v>11</v>
      </c>
      <c r="K89" s="24">
        <f t="shared" si="30"/>
        <v>0</v>
      </c>
      <c r="L89" s="24">
        <f t="shared" si="30"/>
        <v>1</v>
      </c>
      <c r="M89" s="24">
        <f t="shared" si="30"/>
        <v>0</v>
      </c>
      <c r="N89" s="22">
        <f t="shared" si="30"/>
        <v>18</v>
      </c>
      <c r="O89" s="22">
        <f t="shared" si="30"/>
        <v>453</v>
      </c>
      <c r="P89" s="22">
        <f t="shared" si="30"/>
        <v>297</v>
      </c>
      <c r="Q89" s="22">
        <f t="shared" si="30"/>
        <v>750</v>
      </c>
      <c r="R89" s="45">
        <f t="shared" si="30"/>
        <v>30</v>
      </c>
      <c r="S89" s="47"/>
      <c r="T89" s="25"/>
      <c r="U89" s="96">
        <f>SUM(H89:L89)</f>
        <v>29</v>
      </c>
    </row>
    <row r="90" spans="1:21" ht="15.75" customHeight="1" x14ac:dyDescent="0.25">
      <c r="A90" s="48"/>
      <c r="B90" s="291"/>
      <c r="C90" s="292"/>
      <c r="D90" s="292"/>
      <c r="E90" s="292"/>
      <c r="F90" s="292"/>
      <c r="G90" s="292"/>
      <c r="H90" s="292"/>
      <c r="I90" s="292"/>
      <c r="J90" s="292"/>
      <c r="K90" s="292"/>
      <c r="L90" s="292"/>
      <c r="M90" s="292"/>
      <c r="N90" s="292"/>
      <c r="O90" s="292"/>
      <c r="P90" s="292"/>
      <c r="Q90" s="292"/>
      <c r="R90" s="292"/>
      <c r="S90" s="292"/>
      <c r="T90" s="293"/>
    </row>
    <row r="91" spans="1:21" ht="15.75" customHeight="1" x14ac:dyDescent="0.25">
      <c r="A91" s="253" t="s">
        <v>3</v>
      </c>
      <c r="B91" s="255" t="s">
        <v>4</v>
      </c>
      <c r="C91" s="255" t="s">
        <v>5</v>
      </c>
      <c r="D91" s="257" t="s">
        <v>6</v>
      </c>
      <c r="E91" s="271" t="s">
        <v>7</v>
      </c>
      <c r="F91" s="287" t="s">
        <v>8</v>
      </c>
      <c r="G91" s="275" t="s">
        <v>9</v>
      </c>
      <c r="H91" s="276" t="s">
        <v>10</v>
      </c>
      <c r="I91" s="277"/>
      <c r="J91" s="277"/>
      <c r="K91" s="277"/>
      <c r="L91" s="277"/>
      <c r="M91" s="278"/>
      <c r="N91" s="279" t="s">
        <v>11</v>
      </c>
      <c r="O91" s="27" t="s">
        <v>12</v>
      </c>
      <c r="P91" s="27" t="s">
        <v>13</v>
      </c>
      <c r="Q91" s="27" t="s">
        <v>14</v>
      </c>
      <c r="R91" s="268" t="s">
        <v>15</v>
      </c>
      <c r="S91" s="240" t="s">
        <v>16</v>
      </c>
      <c r="T91" s="242" t="s">
        <v>17</v>
      </c>
    </row>
    <row r="92" spans="1:21" ht="15.75" customHeight="1" x14ac:dyDescent="0.25">
      <c r="A92" s="254"/>
      <c r="B92" s="256"/>
      <c r="C92" s="256"/>
      <c r="D92" s="256"/>
      <c r="E92" s="239"/>
      <c r="F92" s="256"/>
      <c r="G92" s="256"/>
      <c r="H92" s="28" t="s">
        <v>18</v>
      </c>
      <c r="I92" s="4" t="s">
        <v>19</v>
      </c>
      <c r="J92" s="4" t="s">
        <v>20</v>
      </c>
      <c r="K92" s="4" t="s">
        <v>21</v>
      </c>
      <c r="L92" s="3" t="s">
        <v>22</v>
      </c>
      <c r="M92" s="3" t="s">
        <v>23</v>
      </c>
      <c r="N92" s="256"/>
      <c r="O92" s="27" t="s">
        <v>24</v>
      </c>
      <c r="P92" s="27" t="s">
        <v>24</v>
      </c>
      <c r="Q92" s="27" t="s">
        <v>24</v>
      </c>
      <c r="R92" s="256"/>
      <c r="S92" s="239"/>
      <c r="T92" s="243"/>
    </row>
    <row r="93" spans="1:21" ht="15.75" customHeight="1" x14ac:dyDescent="0.25">
      <c r="A93" s="294" t="s">
        <v>180</v>
      </c>
      <c r="B93" s="286" t="s">
        <v>181</v>
      </c>
      <c r="C93" s="5">
        <v>1</v>
      </c>
      <c r="D93" s="19" t="s">
        <v>293</v>
      </c>
      <c r="E93" s="130" t="s">
        <v>347</v>
      </c>
      <c r="F93" s="112" t="s">
        <v>348</v>
      </c>
      <c r="G93" s="19" t="s">
        <v>29</v>
      </c>
      <c r="H93" s="10">
        <v>4</v>
      </c>
      <c r="I93" s="10"/>
      <c r="J93" s="10"/>
      <c r="K93" s="10"/>
      <c r="L93" s="10">
        <v>1</v>
      </c>
      <c r="M93" s="10"/>
      <c r="N93" s="31">
        <v>3</v>
      </c>
      <c r="O93" s="30">
        <f t="shared" ref="O93:O98" si="31">SUM(H93:L93)*15+N93</f>
        <v>78</v>
      </c>
      <c r="P93" s="92">
        <v>22</v>
      </c>
      <c r="Q93" s="32">
        <f t="shared" ref="Q93:Q98" si="32">P93+O93</f>
        <v>100</v>
      </c>
      <c r="R93" s="33">
        <v>4</v>
      </c>
      <c r="S93" s="39" t="s">
        <v>64</v>
      </c>
      <c r="T93" s="44"/>
      <c r="U93" s="96" t="s">
        <v>318</v>
      </c>
    </row>
    <row r="94" spans="1:21" ht="15.75" customHeight="1" x14ac:dyDescent="0.25">
      <c r="A94" s="273"/>
      <c r="B94" s="270"/>
      <c r="C94" s="5">
        <v>2</v>
      </c>
      <c r="D94" s="131" t="s">
        <v>397</v>
      </c>
      <c r="E94" s="132" t="s">
        <v>396</v>
      </c>
      <c r="F94" s="146" t="s">
        <v>395</v>
      </c>
      <c r="G94" s="9" t="s">
        <v>29</v>
      </c>
      <c r="H94" s="10"/>
      <c r="I94" s="10"/>
      <c r="J94" s="10">
        <v>6</v>
      </c>
      <c r="K94" s="10"/>
      <c r="L94" s="10"/>
      <c r="M94" s="10"/>
      <c r="N94" s="31">
        <v>3</v>
      </c>
      <c r="O94" s="30">
        <f t="shared" si="31"/>
        <v>93</v>
      </c>
      <c r="P94" s="92">
        <v>7</v>
      </c>
      <c r="Q94" s="133">
        <f t="shared" si="32"/>
        <v>100</v>
      </c>
      <c r="R94" s="134">
        <v>4</v>
      </c>
      <c r="S94" s="39" t="s">
        <v>36</v>
      </c>
      <c r="T94" s="42"/>
      <c r="U94" s="96" t="s">
        <v>319</v>
      </c>
    </row>
    <row r="95" spans="1:21" ht="15.75" customHeight="1" x14ac:dyDescent="0.25">
      <c r="A95" s="273"/>
      <c r="B95" s="270"/>
      <c r="C95" s="5">
        <v>3</v>
      </c>
      <c r="D95" s="9" t="s">
        <v>294</v>
      </c>
      <c r="E95" s="132" t="s">
        <v>408</v>
      </c>
      <c r="F95" s="146" t="s">
        <v>409</v>
      </c>
      <c r="G95" s="9" t="s">
        <v>29</v>
      </c>
      <c r="H95" s="10">
        <v>3</v>
      </c>
      <c r="I95" s="10"/>
      <c r="J95" s="10">
        <v>2</v>
      </c>
      <c r="K95" s="10"/>
      <c r="L95" s="10"/>
      <c r="M95" s="10"/>
      <c r="N95" s="141">
        <v>3</v>
      </c>
      <c r="O95" s="30">
        <f t="shared" si="31"/>
        <v>78</v>
      </c>
      <c r="P95" s="140">
        <v>47</v>
      </c>
      <c r="Q95" s="133">
        <f t="shared" si="32"/>
        <v>125</v>
      </c>
      <c r="R95" s="134">
        <v>6</v>
      </c>
      <c r="S95" s="39" t="s">
        <v>36</v>
      </c>
      <c r="T95" s="42" t="s">
        <v>249</v>
      </c>
      <c r="U95" s="96" t="s">
        <v>319</v>
      </c>
    </row>
    <row r="96" spans="1:21" ht="15.75" customHeight="1" x14ac:dyDescent="0.25">
      <c r="A96" s="273"/>
      <c r="B96" s="270"/>
      <c r="C96" s="5">
        <v>4</v>
      </c>
      <c r="D96" s="9" t="s">
        <v>295</v>
      </c>
      <c r="E96" s="7" t="s">
        <v>296</v>
      </c>
      <c r="F96" s="90" t="s">
        <v>310</v>
      </c>
      <c r="G96" s="9" t="s">
        <v>29</v>
      </c>
      <c r="H96" s="10">
        <v>2</v>
      </c>
      <c r="I96" s="10"/>
      <c r="J96" s="10">
        <v>2</v>
      </c>
      <c r="K96" s="10"/>
      <c r="L96" s="10">
        <v>1</v>
      </c>
      <c r="M96" s="10"/>
      <c r="N96" s="141">
        <v>3</v>
      </c>
      <c r="O96" s="30">
        <f t="shared" si="31"/>
        <v>78</v>
      </c>
      <c r="P96" s="140">
        <v>47</v>
      </c>
      <c r="Q96" s="133">
        <f t="shared" si="32"/>
        <v>125</v>
      </c>
      <c r="R96" s="134">
        <v>6</v>
      </c>
      <c r="S96" s="39" t="s">
        <v>36</v>
      </c>
      <c r="T96" s="42" t="s">
        <v>277</v>
      </c>
      <c r="U96" s="96" t="s">
        <v>319</v>
      </c>
    </row>
    <row r="97" spans="1:21" ht="15.75" customHeight="1" x14ac:dyDescent="0.25">
      <c r="A97" s="273"/>
      <c r="B97" s="270"/>
      <c r="C97" s="5">
        <v>5</v>
      </c>
      <c r="D97" s="9" t="s">
        <v>297</v>
      </c>
      <c r="E97" s="7" t="s">
        <v>298</v>
      </c>
      <c r="F97" s="90" t="s">
        <v>311</v>
      </c>
      <c r="G97" s="9" t="s">
        <v>29</v>
      </c>
      <c r="H97" s="10">
        <v>4</v>
      </c>
      <c r="I97" s="10"/>
      <c r="J97" s="10"/>
      <c r="K97" s="10"/>
      <c r="L97" s="10"/>
      <c r="M97" s="10"/>
      <c r="N97" s="31">
        <v>3</v>
      </c>
      <c r="O97" s="30">
        <f t="shared" si="31"/>
        <v>63</v>
      </c>
      <c r="P97" s="92">
        <v>62</v>
      </c>
      <c r="Q97" s="32">
        <f t="shared" si="32"/>
        <v>125</v>
      </c>
      <c r="R97" s="33">
        <f t="shared" ref="R97:R98" si="33">Q97/25</f>
        <v>5</v>
      </c>
      <c r="S97" s="39" t="s">
        <v>70</v>
      </c>
      <c r="T97" s="42"/>
      <c r="U97" s="96" t="s">
        <v>319</v>
      </c>
    </row>
    <row r="98" spans="1:21" ht="15.75" customHeight="1" x14ac:dyDescent="0.25">
      <c r="A98" s="273"/>
      <c r="B98" s="270"/>
      <c r="C98" s="5">
        <v>6</v>
      </c>
      <c r="D98" s="9" t="s">
        <v>299</v>
      </c>
      <c r="E98" s="7" t="s">
        <v>300</v>
      </c>
      <c r="F98" s="90" t="s">
        <v>312</v>
      </c>
      <c r="G98" s="9" t="s">
        <v>29</v>
      </c>
      <c r="H98" s="10">
        <v>4</v>
      </c>
      <c r="I98" s="10"/>
      <c r="J98" s="10"/>
      <c r="K98" s="10"/>
      <c r="L98" s="10"/>
      <c r="M98" s="10"/>
      <c r="N98" s="31">
        <v>3</v>
      </c>
      <c r="O98" s="30">
        <f t="shared" si="31"/>
        <v>63</v>
      </c>
      <c r="P98" s="92">
        <v>62</v>
      </c>
      <c r="Q98" s="32">
        <f t="shared" si="32"/>
        <v>125</v>
      </c>
      <c r="R98" s="33">
        <f t="shared" si="33"/>
        <v>5</v>
      </c>
      <c r="S98" s="39" t="s">
        <v>70</v>
      </c>
      <c r="T98" s="42"/>
      <c r="U98" s="96" t="s">
        <v>319</v>
      </c>
    </row>
    <row r="99" spans="1:21" ht="15.75" customHeight="1" x14ac:dyDescent="0.25">
      <c r="A99" s="273"/>
      <c r="B99" s="239"/>
      <c r="C99" s="11"/>
      <c r="D99" s="9"/>
      <c r="E99" s="7"/>
      <c r="F99" s="29"/>
      <c r="G99" s="21" t="s">
        <v>38</v>
      </c>
      <c r="H99" s="24">
        <f t="shared" ref="H99:R99" si="34">SUM(H93:H98)</f>
        <v>17</v>
      </c>
      <c r="I99" s="24">
        <f t="shared" si="34"/>
        <v>0</v>
      </c>
      <c r="J99" s="24">
        <f t="shared" si="34"/>
        <v>10</v>
      </c>
      <c r="K99" s="24">
        <f t="shared" si="34"/>
        <v>0</v>
      </c>
      <c r="L99" s="24">
        <f t="shared" si="34"/>
        <v>2</v>
      </c>
      <c r="M99" s="24">
        <f t="shared" si="34"/>
        <v>0</v>
      </c>
      <c r="N99" s="24">
        <f t="shared" si="34"/>
        <v>18</v>
      </c>
      <c r="O99" s="24">
        <f t="shared" si="34"/>
        <v>453</v>
      </c>
      <c r="P99" s="24">
        <f t="shared" si="34"/>
        <v>247</v>
      </c>
      <c r="Q99" s="24">
        <f t="shared" si="34"/>
        <v>700</v>
      </c>
      <c r="R99" s="45">
        <f t="shared" si="34"/>
        <v>30</v>
      </c>
      <c r="S99" s="24"/>
      <c r="T99" s="25"/>
      <c r="U99" s="96">
        <f>SUM(H99:L99)</f>
        <v>29</v>
      </c>
    </row>
    <row r="100" spans="1:21" ht="15.75" customHeight="1" x14ac:dyDescent="0.25">
      <c r="A100" s="273"/>
      <c r="B100" s="288"/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90"/>
      <c r="T100" s="40"/>
    </row>
    <row r="101" spans="1:21" ht="15.75" customHeight="1" x14ac:dyDescent="0.25">
      <c r="A101" s="273"/>
      <c r="B101" s="255" t="s">
        <v>4</v>
      </c>
      <c r="C101" s="255" t="s">
        <v>5</v>
      </c>
      <c r="D101" s="257" t="s">
        <v>6</v>
      </c>
      <c r="E101" s="271" t="s">
        <v>7</v>
      </c>
      <c r="F101" s="287" t="s">
        <v>8</v>
      </c>
      <c r="G101" s="275" t="s">
        <v>9</v>
      </c>
      <c r="H101" s="276" t="s">
        <v>10</v>
      </c>
      <c r="I101" s="277"/>
      <c r="J101" s="277"/>
      <c r="K101" s="277"/>
      <c r="L101" s="277"/>
      <c r="M101" s="278"/>
      <c r="N101" s="279" t="s">
        <v>11</v>
      </c>
      <c r="O101" s="27" t="s">
        <v>12</v>
      </c>
      <c r="P101" s="27" t="s">
        <v>13</v>
      </c>
      <c r="Q101" s="27" t="s">
        <v>14</v>
      </c>
      <c r="R101" s="268" t="s">
        <v>15</v>
      </c>
      <c r="S101" s="240" t="s">
        <v>16</v>
      </c>
      <c r="T101" s="242" t="s">
        <v>17</v>
      </c>
    </row>
    <row r="102" spans="1:21" ht="15.75" customHeight="1" x14ac:dyDescent="0.25">
      <c r="A102" s="273"/>
      <c r="B102" s="256"/>
      <c r="C102" s="256"/>
      <c r="D102" s="256"/>
      <c r="E102" s="239"/>
      <c r="F102" s="256"/>
      <c r="G102" s="256"/>
      <c r="H102" s="28" t="s">
        <v>18</v>
      </c>
      <c r="I102" s="4" t="s">
        <v>19</v>
      </c>
      <c r="J102" s="4" t="s">
        <v>20</v>
      </c>
      <c r="K102" s="4" t="s">
        <v>21</v>
      </c>
      <c r="L102" s="3" t="s">
        <v>22</v>
      </c>
      <c r="M102" s="3" t="s">
        <v>23</v>
      </c>
      <c r="N102" s="256"/>
      <c r="O102" s="27" t="s">
        <v>24</v>
      </c>
      <c r="P102" s="27" t="s">
        <v>24</v>
      </c>
      <c r="Q102" s="27" t="s">
        <v>24</v>
      </c>
      <c r="R102" s="256"/>
      <c r="S102" s="239"/>
      <c r="T102" s="243"/>
    </row>
    <row r="103" spans="1:21" ht="15.75" customHeight="1" x14ac:dyDescent="0.25">
      <c r="A103" s="273"/>
      <c r="B103" s="286" t="s">
        <v>195</v>
      </c>
      <c r="C103" s="5">
        <v>1</v>
      </c>
      <c r="D103" s="135" t="s">
        <v>394</v>
      </c>
      <c r="E103" s="91" t="s">
        <v>321</v>
      </c>
      <c r="F103" s="90" t="s">
        <v>322</v>
      </c>
      <c r="G103" s="19" t="s">
        <v>231</v>
      </c>
      <c r="H103" s="10">
        <v>2</v>
      </c>
      <c r="I103" s="10"/>
      <c r="J103" s="10"/>
      <c r="K103" s="10"/>
      <c r="L103" s="10"/>
      <c r="M103" s="10"/>
      <c r="N103" s="31">
        <v>3</v>
      </c>
      <c r="O103" s="30">
        <f t="shared" ref="O103:O108" si="35">SUM(H103:L103)*15+N103</f>
        <v>33</v>
      </c>
      <c r="P103" s="92">
        <v>42</v>
      </c>
      <c r="Q103" s="32">
        <f t="shared" ref="Q103:Q108" si="36">P103+O103</f>
        <v>75</v>
      </c>
      <c r="R103" s="33">
        <v>3</v>
      </c>
      <c r="S103" s="39" t="s">
        <v>64</v>
      </c>
      <c r="T103" s="42"/>
      <c r="U103" s="96" t="s">
        <v>318</v>
      </c>
    </row>
    <row r="104" spans="1:21" ht="15.75" customHeight="1" x14ac:dyDescent="0.25">
      <c r="A104" s="273"/>
      <c r="B104" s="270"/>
      <c r="C104" s="5">
        <v>2</v>
      </c>
      <c r="D104" s="131" t="s">
        <v>398</v>
      </c>
      <c r="E104" s="132" t="s">
        <v>396</v>
      </c>
      <c r="F104" s="146" t="s">
        <v>399</v>
      </c>
      <c r="G104" s="9" t="s">
        <v>29</v>
      </c>
      <c r="H104" s="10"/>
      <c r="I104" s="10"/>
      <c r="J104" s="10">
        <v>6</v>
      </c>
      <c r="K104" s="10"/>
      <c r="L104" s="10"/>
      <c r="M104" s="10"/>
      <c r="N104" s="141">
        <v>3</v>
      </c>
      <c r="O104" s="30">
        <f t="shared" si="35"/>
        <v>93</v>
      </c>
      <c r="P104" s="140">
        <v>7</v>
      </c>
      <c r="Q104" s="133">
        <f t="shared" si="36"/>
        <v>100</v>
      </c>
      <c r="R104" s="134">
        <v>4</v>
      </c>
      <c r="S104" s="34" t="s">
        <v>36</v>
      </c>
      <c r="T104" s="42"/>
      <c r="U104" s="96" t="s">
        <v>319</v>
      </c>
    </row>
    <row r="105" spans="1:21" ht="15.75" customHeight="1" x14ac:dyDescent="0.25">
      <c r="A105" s="273"/>
      <c r="B105" s="270"/>
      <c r="C105" s="5">
        <v>3</v>
      </c>
      <c r="D105" s="9" t="s">
        <v>301</v>
      </c>
      <c r="E105" s="132" t="s">
        <v>410</v>
      </c>
      <c r="F105" s="146" t="s">
        <v>411</v>
      </c>
      <c r="G105" s="9" t="s">
        <v>29</v>
      </c>
      <c r="H105" s="10">
        <v>3</v>
      </c>
      <c r="I105" s="10"/>
      <c r="J105" s="10">
        <v>2</v>
      </c>
      <c r="K105" s="10"/>
      <c r="L105" s="10">
        <v>1</v>
      </c>
      <c r="M105" s="10"/>
      <c r="N105" s="141">
        <v>3</v>
      </c>
      <c r="O105" s="30">
        <f t="shared" si="35"/>
        <v>93</v>
      </c>
      <c r="P105" s="140">
        <v>57</v>
      </c>
      <c r="Q105" s="32">
        <f t="shared" si="36"/>
        <v>150</v>
      </c>
      <c r="R105" s="33">
        <v>6</v>
      </c>
      <c r="S105" s="34" t="s">
        <v>36</v>
      </c>
      <c r="T105" s="42" t="s">
        <v>249</v>
      </c>
      <c r="U105" s="96" t="s">
        <v>319</v>
      </c>
    </row>
    <row r="106" spans="1:21" ht="15.75" customHeight="1" x14ac:dyDescent="0.25">
      <c r="A106" s="273"/>
      <c r="B106" s="270"/>
      <c r="C106" s="5">
        <v>4</v>
      </c>
      <c r="D106" s="9" t="s">
        <v>302</v>
      </c>
      <c r="E106" s="7" t="s">
        <v>303</v>
      </c>
      <c r="F106" s="90" t="s">
        <v>313</v>
      </c>
      <c r="G106" s="9" t="s">
        <v>29</v>
      </c>
      <c r="H106" s="10">
        <v>4</v>
      </c>
      <c r="I106" s="10"/>
      <c r="J106" s="10"/>
      <c r="K106" s="10"/>
      <c r="L106" s="10">
        <v>1</v>
      </c>
      <c r="M106" s="10"/>
      <c r="N106" s="31">
        <v>3</v>
      </c>
      <c r="O106" s="30">
        <f t="shared" si="35"/>
        <v>78</v>
      </c>
      <c r="P106" s="92">
        <v>72</v>
      </c>
      <c r="Q106" s="32">
        <f t="shared" si="36"/>
        <v>150</v>
      </c>
      <c r="R106" s="33">
        <f t="shared" ref="R106" si="37">Q106/25</f>
        <v>6</v>
      </c>
      <c r="S106" s="39" t="s">
        <v>36</v>
      </c>
      <c r="T106" s="42"/>
      <c r="U106" s="96" t="s">
        <v>319</v>
      </c>
    </row>
    <row r="107" spans="1:21" ht="15.75" customHeight="1" x14ac:dyDescent="0.25">
      <c r="A107" s="273"/>
      <c r="B107" s="270"/>
      <c r="C107" s="5">
        <v>5</v>
      </c>
      <c r="D107" s="9" t="s">
        <v>304</v>
      </c>
      <c r="E107" s="7" t="s">
        <v>305</v>
      </c>
      <c r="F107" s="90" t="s">
        <v>307</v>
      </c>
      <c r="G107" s="9" t="s">
        <v>29</v>
      </c>
      <c r="H107" s="10">
        <v>3</v>
      </c>
      <c r="I107" s="10"/>
      <c r="J107" s="10"/>
      <c r="K107" s="10"/>
      <c r="L107" s="10">
        <v>2</v>
      </c>
      <c r="M107" s="10"/>
      <c r="N107" s="31">
        <v>3</v>
      </c>
      <c r="O107" s="30">
        <f t="shared" si="35"/>
        <v>78</v>
      </c>
      <c r="P107" s="92">
        <v>72</v>
      </c>
      <c r="Q107" s="133">
        <f t="shared" si="36"/>
        <v>150</v>
      </c>
      <c r="R107" s="134">
        <v>6</v>
      </c>
      <c r="S107" s="39" t="s">
        <v>36</v>
      </c>
      <c r="T107" s="42" t="s">
        <v>237</v>
      </c>
      <c r="U107" s="96" t="s">
        <v>319</v>
      </c>
    </row>
    <row r="108" spans="1:21" ht="15.75" customHeight="1" x14ac:dyDescent="0.25">
      <c r="A108" s="273"/>
      <c r="B108" s="270"/>
      <c r="C108" s="5">
        <v>6</v>
      </c>
      <c r="D108" s="9" t="s">
        <v>306</v>
      </c>
      <c r="E108" s="89" t="s">
        <v>309</v>
      </c>
      <c r="F108" s="90" t="s">
        <v>308</v>
      </c>
      <c r="G108" s="9" t="s">
        <v>29</v>
      </c>
      <c r="H108" s="10">
        <v>4</v>
      </c>
      <c r="I108" s="10"/>
      <c r="J108" s="10"/>
      <c r="K108" s="10"/>
      <c r="L108" s="10">
        <v>1</v>
      </c>
      <c r="M108" s="10"/>
      <c r="N108" s="31">
        <v>3</v>
      </c>
      <c r="O108" s="30">
        <f t="shared" si="35"/>
        <v>78</v>
      </c>
      <c r="P108" s="92">
        <v>47</v>
      </c>
      <c r="Q108" s="133">
        <f t="shared" si="36"/>
        <v>125</v>
      </c>
      <c r="R108" s="134">
        <v>5</v>
      </c>
      <c r="S108" s="39" t="s">
        <v>70</v>
      </c>
      <c r="T108" s="42"/>
      <c r="U108" s="96" t="s">
        <v>319</v>
      </c>
    </row>
    <row r="109" spans="1:21" ht="15.75" customHeight="1" x14ac:dyDescent="0.25">
      <c r="A109" s="274"/>
      <c r="B109" s="239"/>
      <c r="C109" s="46"/>
      <c r="D109" s="46"/>
      <c r="E109" s="46"/>
      <c r="F109" s="46"/>
      <c r="G109" s="21" t="s">
        <v>38</v>
      </c>
      <c r="H109" s="24">
        <f t="shared" ref="H109:R109" si="38">SUM(H103:H108)</f>
        <v>16</v>
      </c>
      <c r="I109" s="24">
        <f t="shared" si="38"/>
        <v>0</v>
      </c>
      <c r="J109" s="24">
        <f t="shared" si="38"/>
        <v>8</v>
      </c>
      <c r="K109" s="24">
        <f t="shared" si="38"/>
        <v>0</v>
      </c>
      <c r="L109" s="24">
        <f t="shared" si="38"/>
        <v>5</v>
      </c>
      <c r="M109" s="24">
        <f t="shared" si="38"/>
        <v>0</v>
      </c>
      <c r="N109" s="22">
        <f t="shared" si="38"/>
        <v>18</v>
      </c>
      <c r="O109" s="22">
        <f t="shared" si="38"/>
        <v>453</v>
      </c>
      <c r="P109" s="24">
        <f t="shared" si="38"/>
        <v>297</v>
      </c>
      <c r="Q109" s="24">
        <f t="shared" si="38"/>
        <v>750</v>
      </c>
      <c r="R109" s="45">
        <f t="shared" si="38"/>
        <v>30</v>
      </c>
      <c r="S109" s="47"/>
      <c r="T109" s="25"/>
      <c r="U109" s="96">
        <f>SUM(H109:L109)</f>
        <v>29</v>
      </c>
    </row>
    <row r="110" spans="1:21" ht="15.75" customHeight="1" x14ac:dyDescent="0.25">
      <c r="A110" s="48"/>
      <c r="B110" s="291"/>
      <c r="C110" s="292"/>
      <c r="D110" s="292"/>
      <c r="E110" s="292"/>
      <c r="F110" s="292"/>
      <c r="G110" s="292"/>
      <c r="H110" s="292"/>
      <c r="I110" s="292"/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3"/>
    </row>
    <row r="111" spans="1:21" ht="15.75" customHeight="1" x14ac:dyDescent="0.25">
      <c r="A111" s="49"/>
      <c r="B111" s="295"/>
      <c r="C111" s="238"/>
      <c r="D111" s="238"/>
      <c r="E111" s="238"/>
      <c r="F111" s="239"/>
      <c r="G111" s="50" t="s">
        <v>38</v>
      </c>
      <c r="H111" s="51">
        <f t="shared" ref="H111:R111" si="39">SUM(H16,H27,H38,H49,H59,H69,H79,H89,H99,H109)</f>
        <v>172</v>
      </c>
      <c r="I111" s="51">
        <f t="shared" si="39"/>
        <v>0</v>
      </c>
      <c r="J111" s="51">
        <f t="shared" si="39"/>
        <v>80</v>
      </c>
      <c r="K111" s="51">
        <f t="shared" si="39"/>
        <v>3</v>
      </c>
      <c r="L111" s="51">
        <f t="shared" si="39"/>
        <v>37</v>
      </c>
      <c r="M111" s="51">
        <f t="shared" si="39"/>
        <v>0</v>
      </c>
      <c r="N111" s="51">
        <f t="shared" si="39"/>
        <v>193</v>
      </c>
      <c r="O111" s="51">
        <f t="shared" si="39"/>
        <v>4573</v>
      </c>
      <c r="P111" s="51">
        <f t="shared" si="39"/>
        <v>2902</v>
      </c>
      <c r="Q111" s="51">
        <f t="shared" si="39"/>
        <v>7450</v>
      </c>
      <c r="R111" s="52">
        <f t="shared" si="39"/>
        <v>300</v>
      </c>
      <c r="S111" s="5"/>
      <c r="T111" s="53" t="s">
        <v>315</v>
      </c>
    </row>
    <row r="112" spans="1:21" ht="8.25" customHeight="1" x14ac:dyDescent="0.25">
      <c r="A112" s="296"/>
      <c r="B112" s="297"/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8"/>
    </row>
    <row r="113" spans="1:20" ht="15.75" customHeight="1" x14ac:dyDescent="0.25">
      <c r="A113" s="299" t="s">
        <v>49</v>
      </c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1"/>
    </row>
    <row r="114" spans="1:20" s="96" customFormat="1" ht="15.75" customHeight="1" x14ac:dyDescent="0.25">
      <c r="A114" s="302" t="s">
        <v>50</v>
      </c>
      <c r="B114" s="270"/>
      <c r="C114" s="54" t="s">
        <v>51</v>
      </c>
      <c r="D114" s="304" t="s">
        <v>52</v>
      </c>
      <c r="E114" s="239"/>
      <c r="F114" s="305" t="s">
        <v>53</v>
      </c>
      <c r="G114" s="306"/>
      <c r="H114" s="55" t="s">
        <v>30</v>
      </c>
      <c r="I114" s="309" t="s">
        <v>54</v>
      </c>
      <c r="J114" s="310"/>
      <c r="K114" s="310"/>
      <c r="L114" s="98">
        <v>46</v>
      </c>
      <c r="M114" s="311" t="s">
        <v>55</v>
      </c>
      <c r="N114" s="239"/>
      <c r="O114" s="312" t="s">
        <v>56</v>
      </c>
      <c r="P114" s="309"/>
      <c r="Q114" s="313"/>
      <c r="R114" s="38"/>
      <c r="S114" s="56"/>
      <c r="T114" s="316"/>
    </row>
    <row r="115" spans="1:20" s="96" customFormat="1" ht="15.75" customHeight="1" x14ac:dyDescent="0.25">
      <c r="A115" s="262"/>
      <c r="B115" s="270"/>
      <c r="C115" s="54" t="s">
        <v>57</v>
      </c>
      <c r="D115" s="304" t="s">
        <v>58</v>
      </c>
      <c r="E115" s="239"/>
      <c r="F115" s="307"/>
      <c r="G115" s="270"/>
      <c r="H115" s="54" t="s">
        <v>36</v>
      </c>
      <c r="I115" s="304" t="s">
        <v>59</v>
      </c>
      <c r="J115" s="238"/>
      <c r="K115" s="238"/>
      <c r="L115" s="98">
        <v>116.5</v>
      </c>
      <c r="M115" s="311" t="s">
        <v>60</v>
      </c>
      <c r="N115" s="239"/>
      <c r="O115" s="312" t="s">
        <v>61</v>
      </c>
      <c r="P115" s="309"/>
      <c r="Q115" s="313"/>
      <c r="R115" s="38"/>
      <c r="S115" s="56"/>
      <c r="T115" s="243"/>
    </row>
    <row r="116" spans="1:20" s="96" customFormat="1" ht="15.75" customHeight="1" x14ac:dyDescent="0.25">
      <c r="A116" s="262"/>
      <c r="B116" s="270"/>
      <c r="C116" s="54" t="s">
        <v>62</v>
      </c>
      <c r="D116" s="304" t="s">
        <v>63</v>
      </c>
      <c r="E116" s="239"/>
      <c r="F116" s="307"/>
      <c r="G116" s="270"/>
      <c r="H116" s="54" t="s">
        <v>64</v>
      </c>
      <c r="I116" s="304" t="s">
        <v>65</v>
      </c>
      <c r="J116" s="238"/>
      <c r="K116" s="238"/>
      <c r="L116" s="99">
        <v>26</v>
      </c>
      <c r="M116" s="311" t="s">
        <v>66</v>
      </c>
      <c r="N116" s="239"/>
      <c r="O116" s="312" t="s">
        <v>67</v>
      </c>
      <c r="P116" s="309"/>
      <c r="Q116" s="313"/>
      <c r="R116" s="38"/>
      <c r="S116" s="56"/>
      <c r="T116" s="243"/>
    </row>
    <row r="117" spans="1:20" s="96" customFormat="1" ht="15.75" customHeight="1" x14ac:dyDescent="0.25">
      <c r="A117" s="262"/>
      <c r="B117" s="270"/>
      <c r="C117" s="54" t="s">
        <v>68</v>
      </c>
      <c r="D117" s="304" t="s">
        <v>69</v>
      </c>
      <c r="E117" s="239"/>
      <c r="F117" s="308"/>
      <c r="G117" s="239"/>
      <c r="H117" s="54" t="s">
        <v>70</v>
      </c>
      <c r="I117" s="304" t="s">
        <v>71</v>
      </c>
      <c r="J117" s="238"/>
      <c r="K117" s="238"/>
      <c r="L117" s="97">
        <v>16</v>
      </c>
      <c r="M117" s="100" t="s">
        <v>327</v>
      </c>
      <c r="N117"/>
      <c r="O117" s="101" t="s">
        <v>329</v>
      </c>
      <c r="P117" s="101" t="s">
        <v>328</v>
      </c>
      <c r="Q117" s="58"/>
      <c r="R117" s="38"/>
      <c r="S117" s="56"/>
      <c r="T117" s="243"/>
    </row>
    <row r="118" spans="1:20" s="96" customFormat="1" ht="15.75" customHeight="1" x14ac:dyDescent="0.25">
      <c r="A118" s="262"/>
      <c r="B118" s="270"/>
      <c r="C118" s="59" t="s">
        <v>72</v>
      </c>
      <c r="D118" s="38" t="s">
        <v>73</v>
      </c>
      <c r="E118" s="38"/>
      <c r="F118" s="57"/>
      <c r="G118" s="60"/>
      <c r="H118" s="314" t="s">
        <v>330</v>
      </c>
      <c r="I118" s="314"/>
      <c r="J118" s="314"/>
      <c r="K118" s="314"/>
      <c r="L118" s="314"/>
      <c r="M118" s="314"/>
      <c r="N118" s="314"/>
      <c r="O118" s="314"/>
      <c r="P118" s="314"/>
      <c r="Q118" s="314"/>
      <c r="R118" s="314"/>
      <c r="S118" s="56"/>
      <c r="T118" s="243"/>
    </row>
    <row r="119" spans="1:20" s="96" customFormat="1" ht="15.75" customHeight="1" x14ac:dyDescent="0.25">
      <c r="A119" s="263"/>
      <c r="B119" s="303"/>
      <c r="C119" s="61" t="s">
        <v>74</v>
      </c>
      <c r="D119" s="315" t="s">
        <v>75</v>
      </c>
      <c r="E119" s="248"/>
      <c r="F119" s="315" t="s">
        <v>76</v>
      </c>
      <c r="G119" s="315"/>
      <c r="H119" s="315"/>
      <c r="I119" s="315"/>
      <c r="J119" s="315"/>
      <c r="K119" s="315"/>
      <c r="L119" s="315"/>
      <c r="M119" s="315"/>
      <c r="N119" s="315"/>
      <c r="O119" s="315"/>
      <c r="P119" s="315"/>
      <c r="Q119" s="315"/>
      <c r="R119" s="315"/>
      <c r="S119" s="62"/>
      <c r="T119" s="63"/>
    </row>
  </sheetData>
  <mergeCells count="176">
    <mergeCell ref="B110:T110"/>
    <mergeCell ref="B111:F111"/>
    <mergeCell ref="A112:T112"/>
    <mergeCell ref="A113:T113"/>
    <mergeCell ref="A114:B119"/>
    <mergeCell ref="D114:E114"/>
    <mergeCell ref="F114:G117"/>
    <mergeCell ref="I114:K114"/>
    <mergeCell ref="M114:N114"/>
    <mergeCell ref="O114:Q114"/>
    <mergeCell ref="I117:K117"/>
    <mergeCell ref="H118:R118"/>
    <mergeCell ref="D119:E119"/>
    <mergeCell ref="F119:R119"/>
    <mergeCell ref="T114:T118"/>
    <mergeCell ref="D115:E115"/>
    <mergeCell ref="I115:K115"/>
    <mergeCell ref="M115:N115"/>
    <mergeCell ref="O115:Q115"/>
    <mergeCell ref="D116:E116"/>
    <mergeCell ref="I116:K116"/>
    <mergeCell ref="M116:N116"/>
    <mergeCell ref="O116:Q116"/>
    <mergeCell ref="D117:E117"/>
    <mergeCell ref="H101:M101"/>
    <mergeCell ref="N101:N102"/>
    <mergeCell ref="R101:R102"/>
    <mergeCell ref="S101:S102"/>
    <mergeCell ref="T101:T102"/>
    <mergeCell ref="B103:B109"/>
    <mergeCell ref="T91:T92"/>
    <mergeCell ref="A93:A109"/>
    <mergeCell ref="B93:B99"/>
    <mergeCell ref="B100:S100"/>
    <mergeCell ref="B101:B102"/>
    <mergeCell ref="C101:C102"/>
    <mergeCell ref="D101:D102"/>
    <mergeCell ref="E101:E102"/>
    <mergeCell ref="F101:F102"/>
    <mergeCell ref="G101:G102"/>
    <mergeCell ref="F91:F92"/>
    <mergeCell ref="G91:G92"/>
    <mergeCell ref="H91:M91"/>
    <mergeCell ref="N91:N92"/>
    <mergeCell ref="R91:R92"/>
    <mergeCell ref="S91:S92"/>
    <mergeCell ref="B90:T90"/>
    <mergeCell ref="A91:A92"/>
    <mergeCell ref="B91:B92"/>
    <mergeCell ref="C91:C92"/>
    <mergeCell ref="D91:D92"/>
    <mergeCell ref="E91:E92"/>
    <mergeCell ref="D81:D82"/>
    <mergeCell ref="E81:E82"/>
    <mergeCell ref="F81:F82"/>
    <mergeCell ref="G81:G82"/>
    <mergeCell ref="H81:M81"/>
    <mergeCell ref="N81:N82"/>
    <mergeCell ref="H71:M71"/>
    <mergeCell ref="N71:N72"/>
    <mergeCell ref="R71:R72"/>
    <mergeCell ref="S71:S72"/>
    <mergeCell ref="T71:T72"/>
    <mergeCell ref="A73:A89"/>
    <mergeCell ref="B73:B79"/>
    <mergeCell ref="B80:S80"/>
    <mergeCell ref="B81:B82"/>
    <mergeCell ref="C81:C82"/>
    <mergeCell ref="R81:R82"/>
    <mergeCell ref="S81:S82"/>
    <mergeCell ref="T81:T82"/>
    <mergeCell ref="B83:B89"/>
    <mergeCell ref="A71:A72"/>
    <mergeCell ref="B71:B72"/>
    <mergeCell ref="C71:C72"/>
    <mergeCell ref="D71:D72"/>
    <mergeCell ref="E71:E72"/>
    <mergeCell ref="F71:F72"/>
    <mergeCell ref="G71:G72"/>
    <mergeCell ref="F61:F62"/>
    <mergeCell ref="G61:G62"/>
    <mergeCell ref="R51:R52"/>
    <mergeCell ref="S51:S52"/>
    <mergeCell ref="T51:T52"/>
    <mergeCell ref="A53:A70"/>
    <mergeCell ref="B53:B59"/>
    <mergeCell ref="B60:S60"/>
    <mergeCell ref="B61:B62"/>
    <mergeCell ref="C61:C62"/>
    <mergeCell ref="D61:D62"/>
    <mergeCell ref="E61:E62"/>
    <mergeCell ref="T61:T62"/>
    <mergeCell ref="B63:B69"/>
    <mergeCell ref="B70:S70"/>
    <mergeCell ref="H61:M61"/>
    <mergeCell ref="N61:N62"/>
    <mergeCell ref="R61:R62"/>
    <mergeCell ref="S61:S62"/>
    <mergeCell ref="A51:A52"/>
    <mergeCell ref="B51:B52"/>
    <mergeCell ref="C51:C52"/>
    <mergeCell ref="D51:D52"/>
    <mergeCell ref="E51:E52"/>
    <mergeCell ref="F51:F52"/>
    <mergeCell ref="G51:G52"/>
    <mergeCell ref="H51:M51"/>
    <mergeCell ref="N51:N52"/>
    <mergeCell ref="H40:M40"/>
    <mergeCell ref="N40:N41"/>
    <mergeCell ref="R40:R41"/>
    <mergeCell ref="S40:S41"/>
    <mergeCell ref="T40:T41"/>
    <mergeCell ref="D4:H4"/>
    <mergeCell ref="I4:R4"/>
    <mergeCell ref="B42:B49"/>
    <mergeCell ref="T29:T30"/>
    <mergeCell ref="A31:A50"/>
    <mergeCell ref="B31:B38"/>
    <mergeCell ref="B39:S39"/>
    <mergeCell ref="B40:B41"/>
    <mergeCell ref="C40:C41"/>
    <mergeCell ref="D40:D41"/>
    <mergeCell ref="E40:E41"/>
    <mergeCell ref="F40:F41"/>
    <mergeCell ref="G40:G41"/>
    <mergeCell ref="F29:F30"/>
    <mergeCell ref="G29:G30"/>
    <mergeCell ref="H29:M29"/>
    <mergeCell ref="N29:N30"/>
    <mergeCell ref="R29:R30"/>
    <mergeCell ref="S29:S30"/>
    <mergeCell ref="B50:S50"/>
    <mergeCell ref="R18:R19"/>
    <mergeCell ref="S18:S19"/>
    <mergeCell ref="T18:T19"/>
    <mergeCell ref="B20:B27"/>
    <mergeCell ref="B28:S28"/>
    <mergeCell ref="A29:A30"/>
    <mergeCell ref="B29:B30"/>
    <mergeCell ref="C29:C30"/>
    <mergeCell ref="D29:D30"/>
    <mergeCell ref="E29:E30"/>
    <mergeCell ref="A10:A28"/>
    <mergeCell ref="B17:S17"/>
    <mergeCell ref="B18:B19"/>
    <mergeCell ref="C18:C19"/>
    <mergeCell ref="D18:D19"/>
    <mergeCell ref="E18:E19"/>
    <mergeCell ref="F18:F19"/>
    <mergeCell ref="G18:G19"/>
    <mergeCell ref="H18:M18"/>
    <mergeCell ref="N18:N19"/>
    <mergeCell ref="H7:L7"/>
    <mergeCell ref="N7:N8"/>
    <mergeCell ref="R7:R8"/>
    <mergeCell ref="S7:S8"/>
    <mergeCell ref="T7:T8"/>
    <mergeCell ref="B9:B16"/>
    <mergeCell ref="D5:H5"/>
    <mergeCell ref="I5:R5"/>
    <mergeCell ref="A6:T6"/>
    <mergeCell ref="A7:A8"/>
    <mergeCell ref="B7:B8"/>
    <mergeCell ref="C7:C8"/>
    <mergeCell ref="D7:D8"/>
    <mergeCell ref="E7:E8"/>
    <mergeCell ref="F7:F8"/>
    <mergeCell ref="G7:G8"/>
    <mergeCell ref="A1:C5"/>
    <mergeCell ref="D1:H1"/>
    <mergeCell ref="I1:R1"/>
    <mergeCell ref="S1:T5"/>
    <mergeCell ref="D2:H2"/>
    <mergeCell ref="I2:R2"/>
    <mergeCell ref="D3:H3"/>
    <mergeCell ref="I3:R3"/>
  </mergeCells>
  <dataValidations count="3">
    <dataValidation type="list" allowBlank="1" sqref="S9:S15 S53:S58 S63:S68 S73:S78 S83:S88 S93:S98 S103:S108 S20:S26 S31:S37 S42:S48">
      <formula1>"B,C,S,E"</formula1>
    </dataValidation>
    <dataValidation type="list" allowBlank="1" showErrorMessage="1" sqref="N9:N15 N53:N58 N73:N78 N83:N88 N93:N98 N103:N108 N63:N68 N20:N26 N31:N37 N42:N48">
      <formula1>"2,3,4,5,6,7,8,9,10"</formula1>
    </dataValidation>
    <dataValidation type="list" allowBlank="1" showErrorMessage="1" sqref="G9:G15 G53:G58 G73:G78 G83:G88 G93:G98 G103:G108 G63:G68 G20:G26 G31:G37 G42:G48">
      <formula1>"English,Kurdish,Arabic"</formula1>
    </dataValidation>
  </dataValidations>
  <printOptions horizontalCentered="1" gridLines="1"/>
  <pageMargins left="0.23622047244094491" right="0.23622047244094491" top="0.39370078740157483" bottom="0.39370078740157483" header="0.31496062992125984" footer="0.31496062992125984"/>
  <pageSetup paperSize="9" scale="66" fitToHeight="0" pageOrder="overThenDown" orientation="landscape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S116"/>
  <sheetViews>
    <sheetView workbookViewId="0"/>
  </sheetViews>
  <sheetFormatPr defaultColWidth="12.5546875" defaultRowHeight="15" customHeight="1" x14ac:dyDescent="0.25"/>
  <cols>
    <col min="1" max="1" width="5.44140625" customWidth="1"/>
    <col min="2" max="2" width="7.77734375" customWidth="1"/>
    <col min="3" max="3" width="5" customWidth="1"/>
    <col min="4" max="4" width="8.44140625" customWidth="1"/>
    <col min="5" max="5" width="29.44140625" customWidth="1"/>
    <col min="6" max="6" width="26.44140625" customWidth="1"/>
    <col min="7" max="7" width="8.44140625" customWidth="1"/>
    <col min="8" max="8" width="8.21875" customWidth="1"/>
    <col min="9" max="10" width="8.77734375" customWidth="1"/>
    <col min="11" max="11" width="7.77734375" customWidth="1"/>
    <col min="12" max="12" width="8.77734375" customWidth="1"/>
    <col min="13" max="13" width="7.21875" customWidth="1"/>
    <col min="14" max="18" width="6.44140625" customWidth="1"/>
    <col min="19" max="19" width="16.44140625" customWidth="1"/>
  </cols>
  <sheetData>
    <row r="1" spans="1:19" ht="13.2" x14ac:dyDescent="0.25">
      <c r="A1" s="321" t="s">
        <v>77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22"/>
    </row>
    <row r="2" spans="1:19" ht="13.2" x14ac:dyDescent="0.25">
      <c r="A2" s="323" t="s">
        <v>78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9"/>
    </row>
    <row r="3" spans="1:19" ht="13.2" x14ac:dyDescent="0.25">
      <c r="A3" s="323" t="s">
        <v>79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9"/>
    </row>
    <row r="4" spans="1:19" ht="13.2" x14ac:dyDescent="0.25">
      <c r="A4" s="323" t="s">
        <v>2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9"/>
    </row>
    <row r="5" spans="1:19" ht="24" x14ac:dyDescent="0.25">
      <c r="A5" s="324" t="s">
        <v>3</v>
      </c>
      <c r="B5" s="317" t="s">
        <v>4</v>
      </c>
      <c r="C5" s="317" t="s">
        <v>5</v>
      </c>
      <c r="D5" s="317" t="s">
        <v>80</v>
      </c>
      <c r="E5" s="271" t="s">
        <v>81</v>
      </c>
      <c r="F5" s="329" t="s">
        <v>8</v>
      </c>
      <c r="G5" s="330" t="s">
        <v>9</v>
      </c>
      <c r="H5" s="237" t="s">
        <v>10</v>
      </c>
      <c r="I5" s="238"/>
      <c r="J5" s="238"/>
      <c r="K5" s="238"/>
      <c r="L5" s="239"/>
      <c r="M5" s="240" t="s">
        <v>11</v>
      </c>
      <c r="N5" s="2" t="s">
        <v>12</v>
      </c>
      <c r="O5" s="2" t="s">
        <v>13</v>
      </c>
      <c r="P5" s="2" t="s">
        <v>14</v>
      </c>
      <c r="Q5" s="241" t="s">
        <v>15</v>
      </c>
      <c r="R5" s="319" t="s">
        <v>82</v>
      </c>
      <c r="S5" s="320" t="s">
        <v>83</v>
      </c>
    </row>
    <row r="6" spans="1:19" ht="13.2" x14ac:dyDescent="0.25">
      <c r="A6" s="325"/>
      <c r="B6" s="239"/>
      <c r="C6" s="239"/>
      <c r="D6" s="239"/>
      <c r="E6" s="239"/>
      <c r="F6" s="239"/>
      <c r="G6" s="239"/>
      <c r="H6" s="1" t="s">
        <v>18</v>
      </c>
      <c r="I6" s="3" t="s">
        <v>19</v>
      </c>
      <c r="J6" s="3" t="s">
        <v>20</v>
      </c>
      <c r="K6" s="3" t="s">
        <v>84</v>
      </c>
      <c r="L6" s="3" t="s">
        <v>85</v>
      </c>
      <c r="M6" s="239"/>
      <c r="N6" s="2" t="s">
        <v>24</v>
      </c>
      <c r="O6" s="2" t="s">
        <v>24</v>
      </c>
      <c r="P6" s="2" t="s">
        <v>24</v>
      </c>
      <c r="Q6" s="239"/>
      <c r="R6" s="239"/>
      <c r="S6" s="252"/>
    </row>
    <row r="7" spans="1:19" ht="13.8" x14ac:dyDescent="0.25">
      <c r="A7" s="327" t="s">
        <v>31</v>
      </c>
      <c r="B7" s="326" t="s">
        <v>25</v>
      </c>
      <c r="C7" s="5">
        <v>1</v>
      </c>
      <c r="D7" s="9" t="s">
        <v>26</v>
      </c>
      <c r="E7" s="7" t="s">
        <v>27</v>
      </c>
      <c r="F7" s="64" t="s">
        <v>28</v>
      </c>
      <c r="G7" s="5" t="s">
        <v>29</v>
      </c>
      <c r="H7" s="5">
        <v>2</v>
      </c>
      <c r="I7" s="5"/>
      <c r="J7" s="5"/>
      <c r="K7" s="5">
        <v>6</v>
      </c>
      <c r="L7" s="5"/>
      <c r="M7" s="5">
        <v>2</v>
      </c>
      <c r="N7" s="12">
        <f t="shared" ref="N7:N12" si="0">SUM(H7:L7)*14+M7</f>
        <v>114</v>
      </c>
      <c r="O7" s="13">
        <v>36</v>
      </c>
      <c r="P7" s="14">
        <f t="shared" ref="P7:P12" si="1">N7+O7</f>
        <v>150</v>
      </c>
      <c r="Q7" s="15">
        <f t="shared" ref="Q7:Q12" si="2">P7/25</f>
        <v>6</v>
      </c>
      <c r="R7" s="9" t="s">
        <v>30</v>
      </c>
      <c r="S7" s="65"/>
    </row>
    <row r="8" spans="1:19" ht="13.8" x14ac:dyDescent="0.25">
      <c r="A8" s="328"/>
      <c r="B8" s="270"/>
      <c r="C8" s="5">
        <v>2</v>
      </c>
      <c r="D8" s="9" t="s">
        <v>32</v>
      </c>
      <c r="E8" s="7" t="s">
        <v>86</v>
      </c>
      <c r="F8" s="66" t="s">
        <v>87</v>
      </c>
      <c r="G8" s="5" t="s">
        <v>29</v>
      </c>
      <c r="H8" s="5"/>
      <c r="I8" s="5"/>
      <c r="J8" s="5"/>
      <c r="K8" s="5">
        <v>4</v>
      </c>
      <c r="L8" s="5"/>
      <c r="M8" s="5">
        <v>2</v>
      </c>
      <c r="N8" s="12">
        <f t="shared" si="0"/>
        <v>58</v>
      </c>
      <c r="O8" s="13">
        <v>42</v>
      </c>
      <c r="P8" s="14">
        <f t="shared" si="1"/>
        <v>100</v>
      </c>
      <c r="Q8" s="15">
        <f t="shared" si="2"/>
        <v>4</v>
      </c>
      <c r="R8" s="9" t="s">
        <v>30</v>
      </c>
      <c r="S8" s="65"/>
    </row>
    <row r="9" spans="1:19" ht="13.8" x14ac:dyDescent="0.25">
      <c r="A9" s="328"/>
      <c r="B9" s="270"/>
      <c r="C9" s="5">
        <v>3</v>
      </c>
      <c r="D9" s="9" t="s">
        <v>33</v>
      </c>
      <c r="E9" s="7" t="s">
        <v>88</v>
      </c>
      <c r="F9" s="64" t="s">
        <v>89</v>
      </c>
      <c r="G9" s="9" t="s">
        <v>90</v>
      </c>
      <c r="H9" s="10">
        <v>3</v>
      </c>
      <c r="I9" s="10"/>
      <c r="J9" s="10"/>
      <c r="K9" s="10"/>
      <c r="L9" s="11"/>
      <c r="M9" s="5">
        <v>2</v>
      </c>
      <c r="N9" s="12">
        <f t="shared" si="0"/>
        <v>44</v>
      </c>
      <c r="O9" s="13">
        <v>56</v>
      </c>
      <c r="P9" s="14">
        <f t="shared" si="1"/>
        <v>100</v>
      </c>
      <c r="Q9" s="15">
        <f t="shared" si="2"/>
        <v>4</v>
      </c>
      <c r="R9" s="9" t="s">
        <v>30</v>
      </c>
      <c r="S9" s="65"/>
    </row>
    <row r="10" spans="1:19" ht="13.8" x14ac:dyDescent="0.25">
      <c r="A10" s="328"/>
      <c r="B10" s="270"/>
      <c r="C10" s="17">
        <v>4</v>
      </c>
      <c r="D10" s="9" t="s">
        <v>35</v>
      </c>
      <c r="E10" s="7" t="s">
        <v>91</v>
      </c>
      <c r="F10" s="64" t="s">
        <v>92</v>
      </c>
      <c r="G10" s="5" t="s">
        <v>29</v>
      </c>
      <c r="H10" s="18">
        <v>3</v>
      </c>
      <c r="I10" s="5">
        <v>3</v>
      </c>
      <c r="J10" s="5"/>
      <c r="K10" s="5"/>
      <c r="L10" s="5"/>
      <c r="M10" s="5">
        <v>4</v>
      </c>
      <c r="N10" s="12">
        <f t="shared" si="0"/>
        <v>88</v>
      </c>
      <c r="O10" s="13">
        <v>37</v>
      </c>
      <c r="P10" s="14">
        <f t="shared" si="1"/>
        <v>125</v>
      </c>
      <c r="Q10" s="15">
        <f t="shared" si="2"/>
        <v>5</v>
      </c>
      <c r="R10" s="19" t="s">
        <v>64</v>
      </c>
      <c r="S10" s="65"/>
    </row>
    <row r="11" spans="1:19" ht="13.8" x14ac:dyDescent="0.25">
      <c r="A11" s="328"/>
      <c r="B11" s="270"/>
      <c r="C11" s="5">
        <v>5</v>
      </c>
      <c r="D11" s="9" t="s">
        <v>37</v>
      </c>
      <c r="E11" s="7" t="s">
        <v>93</v>
      </c>
      <c r="F11" s="64" t="s">
        <v>94</v>
      </c>
      <c r="G11" s="5" t="s">
        <v>29</v>
      </c>
      <c r="H11" s="19">
        <v>4</v>
      </c>
      <c r="I11" s="5"/>
      <c r="J11" s="5"/>
      <c r="K11" s="5"/>
      <c r="L11" s="5"/>
      <c r="M11" s="5">
        <v>2</v>
      </c>
      <c r="N11" s="12">
        <f t="shared" si="0"/>
        <v>58</v>
      </c>
      <c r="O11" s="13">
        <v>67</v>
      </c>
      <c r="P11" s="14">
        <f t="shared" si="1"/>
        <v>125</v>
      </c>
      <c r="Q11" s="15">
        <f t="shared" si="2"/>
        <v>5</v>
      </c>
      <c r="R11" s="9" t="s">
        <v>36</v>
      </c>
      <c r="S11" s="65"/>
    </row>
    <row r="12" spans="1:19" ht="13.8" x14ac:dyDescent="0.25">
      <c r="A12" s="328"/>
      <c r="B12" s="270"/>
      <c r="C12" s="5">
        <v>6</v>
      </c>
      <c r="D12" s="9" t="s">
        <v>95</v>
      </c>
      <c r="E12" s="7" t="s">
        <v>96</v>
      </c>
      <c r="F12" s="67" t="s">
        <v>97</v>
      </c>
      <c r="G12" s="5" t="s">
        <v>29</v>
      </c>
      <c r="H12" s="5">
        <v>3</v>
      </c>
      <c r="I12" s="5">
        <v>3</v>
      </c>
      <c r="J12" s="5"/>
      <c r="K12" s="5"/>
      <c r="L12" s="5"/>
      <c r="M12" s="5">
        <v>4</v>
      </c>
      <c r="N12" s="12">
        <f t="shared" si="0"/>
        <v>88</v>
      </c>
      <c r="O12" s="13">
        <v>62</v>
      </c>
      <c r="P12" s="14">
        <f t="shared" si="1"/>
        <v>150</v>
      </c>
      <c r="Q12" s="15">
        <f t="shared" si="2"/>
        <v>6</v>
      </c>
      <c r="R12" s="9" t="s">
        <v>64</v>
      </c>
      <c r="S12" s="65"/>
    </row>
    <row r="13" spans="1:19" ht="13.2" x14ac:dyDescent="0.25">
      <c r="A13" s="328"/>
      <c r="B13" s="239"/>
      <c r="C13" s="11"/>
      <c r="D13" s="11"/>
      <c r="E13" s="11"/>
      <c r="F13" s="11"/>
      <c r="G13" s="11"/>
      <c r="H13" s="22">
        <f t="shared" ref="H13:Q13" si="3">SUM(H7:H12)</f>
        <v>15</v>
      </c>
      <c r="I13" s="22">
        <f t="shared" si="3"/>
        <v>6</v>
      </c>
      <c r="J13" s="22">
        <f t="shared" si="3"/>
        <v>0</v>
      </c>
      <c r="K13" s="22">
        <f t="shared" si="3"/>
        <v>10</v>
      </c>
      <c r="L13" s="22">
        <f t="shared" si="3"/>
        <v>0</v>
      </c>
      <c r="M13" s="22">
        <f t="shared" si="3"/>
        <v>16</v>
      </c>
      <c r="N13" s="22">
        <f t="shared" si="3"/>
        <v>450</v>
      </c>
      <c r="O13" s="22">
        <f t="shared" si="3"/>
        <v>300</v>
      </c>
      <c r="P13" s="22">
        <f t="shared" si="3"/>
        <v>750</v>
      </c>
      <c r="Q13" s="45">
        <f t="shared" si="3"/>
        <v>30</v>
      </c>
      <c r="R13" s="24"/>
      <c r="S13" s="68"/>
    </row>
    <row r="14" spans="1:19" ht="13.2" x14ac:dyDescent="0.25">
      <c r="A14" s="328"/>
      <c r="B14" s="318"/>
      <c r="C14" s="238"/>
      <c r="D14" s="238"/>
      <c r="E14" s="238"/>
      <c r="F14" s="238"/>
      <c r="G14" s="238"/>
      <c r="H14" s="238"/>
      <c r="I14" s="238"/>
      <c r="J14" s="238"/>
      <c r="K14" s="238"/>
      <c r="L14" s="238"/>
      <c r="M14" s="238"/>
      <c r="N14" s="238"/>
      <c r="O14" s="238"/>
      <c r="P14" s="238"/>
      <c r="Q14" s="238"/>
      <c r="R14" s="239"/>
      <c r="S14" s="41"/>
    </row>
    <row r="15" spans="1:19" ht="24" x14ac:dyDescent="0.25">
      <c r="A15" s="328"/>
      <c r="B15" s="317" t="s">
        <v>4</v>
      </c>
      <c r="C15" s="317" t="s">
        <v>5</v>
      </c>
      <c r="D15" s="317" t="s">
        <v>80</v>
      </c>
      <c r="E15" s="271" t="s">
        <v>81</v>
      </c>
      <c r="F15" s="329" t="s">
        <v>8</v>
      </c>
      <c r="G15" s="330" t="s">
        <v>9</v>
      </c>
      <c r="H15" s="237" t="s">
        <v>10</v>
      </c>
      <c r="I15" s="238"/>
      <c r="J15" s="238"/>
      <c r="K15" s="238"/>
      <c r="L15" s="239"/>
      <c r="M15" s="240" t="s">
        <v>11</v>
      </c>
      <c r="N15" s="2" t="s">
        <v>12</v>
      </c>
      <c r="O15" s="2" t="s">
        <v>13</v>
      </c>
      <c r="P15" s="2" t="s">
        <v>14</v>
      </c>
      <c r="Q15" s="241" t="s">
        <v>15</v>
      </c>
      <c r="R15" s="319" t="s">
        <v>82</v>
      </c>
      <c r="S15" s="320" t="s">
        <v>83</v>
      </c>
    </row>
    <row r="16" spans="1:19" ht="13.2" x14ac:dyDescent="0.25">
      <c r="A16" s="328"/>
      <c r="B16" s="239"/>
      <c r="C16" s="239"/>
      <c r="D16" s="239"/>
      <c r="E16" s="239"/>
      <c r="F16" s="239"/>
      <c r="G16" s="239"/>
      <c r="H16" s="1" t="s">
        <v>18</v>
      </c>
      <c r="I16" s="3" t="s">
        <v>19</v>
      </c>
      <c r="J16" s="3" t="s">
        <v>20</v>
      </c>
      <c r="K16" s="3" t="s">
        <v>84</v>
      </c>
      <c r="L16" s="3" t="s">
        <v>85</v>
      </c>
      <c r="M16" s="239"/>
      <c r="N16" s="2" t="s">
        <v>24</v>
      </c>
      <c r="O16" s="2" t="s">
        <v>24</v>
      </c>
      <c r="P16" s="2" t="s">
        <v>24</v>
      </c>
      <c r="Q16" s="239"/>
      <c r="R16" s="239"/>
      <c r="S16" s="252"/>
    </row>
    <row r="17" spans="1:19" ht="13.2" x14ac:dyDescent="0.25">
      <c r="A17" s="328"/>
      <c r="B17" s="326" t="s">
        <v>39</v>
      </c>
      <c r="C17" s="5">
        <v>1</v>
      </c>
      <c r="D17" s="9" t="s">
        <v>95</v>
      </c>
      <c r="E17" s="7" t="s">
        <v>98</v>
      </c>
      <c r="F17" s="29"/>
      <c r="G17" s="20" t="s">
        <v>29</v>
      </c>
      <c r="H17" s="5">
        <v>2</v>
      </c>
      <c r="I17" s="5"/>
      <c r="J17" s="5"/>
      <c r="K17" s="5">
        <v>4</v>
      </c>
      <c r="L17" s="5"/>
      <c r="M17" s="5">
        <v>2</v>
      </c>
      <c r="N17" s="12">
        <f t="shared" ref="N17:N22" si="4">SUM(H17:L17)*14+M17</f>
        <v>86</v>
      </c>
      <c r="O17" s="13">
        <v>14</v>
      </c>
      <c r="P17" s="14">
        <f t="shared" ref="P17:P22" si="5">N17+O17</f>
        <v>100</v>
      </c>
      <c r="Q17" s="15">
        <f t="shared" ref="Q17:Q22" si="6">P17/25</f>
        <v>4</v>
      </c>
      <c r="R17" s="9" t="s">
        <v>30</v>
      </c>
      <c r="S17" s="65"/>
    </row>
    <row r="18" spans="1:19" ht="13.2" x14ac:dyDescent="0.25">
      <c r="A18" s="328"/>
      <c r="B18" s="270"/>
      <c r="C18" s="5">
        <v>2</v>
      </c>
      <c r="D18" s="9" t="s">
        <v>99</v>
      </c>
      <c r="E18" s="7" t="s">
        <v>100</v>
      </c>
      <c r="F18" s="29"/>
      <c r="G18" s="20" t="s">
        <v>29</v>
      </c>
      <c r="H18" s="5">
        <v>4</v>
      </c>
      <c r="I18" s="5"/>
      <c r="J18" s="5"/>
      <c r="K18" s="5"/>
      <c r="L18" s="5"/>
      <c r="M18" s="5">
        <v>2</v>
      </c>
      <c r="N18" s="12">
        <f t="shared" si="4"/>
        <v>58</v>
      </c>
      <c r="O18" s="13">
        <v>42</v>
      </c>
      <c r="P18" s="14">
        <f t="shared" si="5"/>
        <v>100</v>
      </c>
      <c r="Q18" s="15">
        <f t="shared" si="6"/>
        <v>4</v>
      </c>
      <c r="R18" s="19" t="s">
        <v>36</v>
      </c>
      <c r="S18" s="65"/>
    </row>
    <row r="19" spans="1:19" ht="13.2" x14ac:dyDescent="0.25">
      <c r="A19" s="328"/>
      <c r="B19" s="270"/>
      <c r="C19" s="5">
        <v>3</v>
      </c>
      <c r="D19" s="9" t="s">
        <v>101</v>
      </c>
      <c r="E19" s="7" t="s">
        <v>102</v>
      </c>
      <c r="F19" s="29"/>
      <c r="G19" s="20" t="s">
        <v>29</v>
      </c>
      <c r="H19" s="10">
        <v>3</v>
      </c>
      <c r="I19" s="10"/>
      <c r="J19" s="10"/>
      <c r="K19" s="10"/>
      <c r="L19" s="11"/>
      <c r="M19" s="5">
        <v>2</v>
      </c>
      <c r="N19" s="12">
        <f t="shared" si="4"/>
        <v>44</v>
      </c>
      <c r="O19" s="13">
        <v>56</v>
      </c>
      <c r="P19" s="14">
        <f t="shared" si="5"/>
        <v>100</v>
      </c>
      <c r="Q19" s="15">
        <f t="shared" si="6"/>
        <v>4</v>
      </c>
      <c r="R19" s="19" t="s">
        <v>36</v>
      </c>
      <c r="S19" s="65"/>
    </row>
    <row r="20" spans="1:19" ht="13.2" x14ac:dyDescent="0.25">
      <c r="A20" s="328"/>
      <c r="B20" s="270"/>
      <c r="C20" s="5">
        <v>4</v>
      </c>
      <c r="D20" s="9" t="s">
        <v>103</v>
      </c>
      <c r="E20" s="7" t="s">
        <v>104</v>
      </c>
      <c r="F20" s="29"/>
      <c r="G20" s="20" t="s">
        <v>29</v>
      </c>
      <c r="H20" s="5">
        <v>2</v>
      </c>
      <c r="I20" s="5">
        <v>3</v>
      </c>
      <c r="J20" s="5"/>
      <c r="K20" s="5"/>
      <c r="L20" s="5"/>
      <c r="M20" s="5">
        <v>2</v>
      </c>
      <c r="N20" s="12">
        <f t="shared" si="4"/>
        <v>72</v>
      </c>
      <c r="O20" s="13">
        <v>78</v>
      </c>
      <c r="P20" s="14">
        <f t="shared" si="5"/>
        <v>150</v>
      </c>
      <c r="Q20" s="15">
        <f t="shared" si="6"/>
        <v>6</v>
      </c>
      <c r="R20" s="19" t="s">
        <v>64</v>
      </c>
      <c r="S20" s="65"/>
    </row>
    <row r="21" spans="1:19" ht="15.75" customHeight="1" x14ac:dyDescent="0.25">
      <c r="A21" s="328"/>
      <c r="B21" s="270"/>
      <c r="C21" s="5">
        <v>5</v>
      </c>
      <c r="D21" s="9" t="s">
        <v>105</v>
      </c>
      <c r="E21" s="7" t="s">
        <v>106</v>
      </c>
      <c r="F21" s="29"/>
      <c r="G21" s="20" t="s">
        <v>29</v>
      </c>
      <c r="H21" s="5">
        <v>2</v>
      </c>
      <c r="I21" s="5">
        <v>3</v>
      </c>
      <c r="J21" s="5"/>
      <c r="K21" s="5"/>
      <c r="L21" s="5"/>
      <c r="M21" s="5">
        <v>2</v>
      </c>
      <c r="N21" s="12">
        <f t="shared" si="4"/>
        <v>72</v>
      </c>
      <c r="O21" s="13">
        <v>78</v>
      </c>
      <c r="P21" s="14">
        <f t="shared" si="5"/>
        <v>150</v>
      </c>
      <c r="Q21" s="15">
        <f t="shared" si="6"/>
        <v>6</v>
      </c>
      <c r="R21" s="19" t="s">
        <v>64</v>
      </c>
      <c r="S21" s="65"/>
    </row>
    <row r="22" spans="1:19" ht="15.75" customHeight="1" x14ac:dyDescent="0.25">
      <c r="A22" s="328"/>
      <c r="B22" s="270"/>
      <c r="C22" s="5">
        <v>6</v>
      </c>
      <c r="D22" s="9" t="s">
        <v>107</v>
      </c>
      <c r="E22" s="7" t="s">
        <v>108</v>
      </c>
      <c r="F22" s="29"/>
      <c r="G22" s="20" t="s">
        <v>29</v>
      </c>
      <c r="H22" s="5">
        <v>2</v>
      </c>
      <c r="I22" s="5">
        <v>3</v>
      </c>
      <c r="J22" s="5"/>
      <c r="K22" s="5"/>
      <c r="L22" s="5"/>
      <c r="M22" s="5">
        <v>2</v>
      </c>
      <c r="N22" s="12">
        <f t="shared" si="4"/>
        <v>72</v>
      </c>
      <c r="O22" s="13">
        <v>78</v>
      </c>
      <c r="P22" s="14">
        <f t="shared" si="5"/>
        <v>150</v>
      </c>
      <c r="Q22" s="15">
        <f t="shared" si="6"/>
        <v>6</v>
      </c>
      <c r="R22" s="19" t="s">
        <v>36</v>
      </c>
      <c r="S22" s="65"/>
    </row>
    <row r="23" spans="1:19" ht="15.75" customHeight="1" x14ac:dyDescent="0.25">
      <c r="A23" s="328"/>
      <c r="B23" s="239"/>
      <c r="C23" s="11"/>
      <c r="D23" s="11"/>
      <c r="E23" s="11"/>
      <c r="F23" s="11"/>
      <c r="G23" s="11"/>
      <c r="H23" s="24">
        <f t="shared" ref="H23:Q23" si="7">SUM(H17:H22)</f>
        <v>15</v>
      </c>
      <c r="I23" s="24">
        <f t="shared" si="7"/>
        <v>9</v>
      </c>
      <c r="J23" s="24">
        <f t="shared" si="7"/>
        <v>0</v>
      </c>
      <c r="K23" s="24">
        <f t="shared" si="7"/>
        <v>4</v>
      </c>
      <c r="L23" s="24">
        <f t="shared" si="7"/>
        <v>0</v>
      </c>
      <c r="M23" s="24">
        <f t="shared" si="7"/>
        <v>12</v>
      </c>
      <c r="N23" s="24">
        <f t="shared" si="7"/>
        <v>404</v>
      </c>
      <c r="O23" s="24">
        <f t="shared" si="7"/>
        <v>346</v>
      </c>
      <c r="P23" s="22">
        <f t="shared" si="7"/>
        <v>750</v>
      </c>
      <c r="Q23" s="23">
        <f t="shared" si="7"/>
        <v>30</v>
      </c>
      <c r="R23" s="24"/>
      <c r="S23" s="68"/>
    </row>
    <row r="24" spans="1:19" ht="15.75" customHeight="1" x14ac:dyDescent="0.25">
      <c r="A24" s="325"/>
      <c r="B24" s="318"/>
      <c r="C24" s="238"/>
      <c r="D24" s="238"/>
      <c r="E24" s="238"/>
      <c r="F24" s="238"/>
      <c r="G24" s="238"/>
      <c r="H24" s="238"/>
      <c r="I24" s="238"/>
      <c r="J24" s="238"/>
      <c r="K24" s="238"/>
      <c r="L24" s="238"/>
      <c r="M24" s="238"/>
      <c r="N24" s="238"/>
      <c r="O24" s="238"/>
      <c r="P24" s="238"/>
      <c r="Q24" s="238"/>
      <c r="R24" s="239"/>
      <c r="S24" s="41"/>
    </row>
    <row r="25" spans="1:19" ht="15.75" customHeight="1" x14ac:dyDescent="0.25">
      <c r="A25" s="324" t="s">
        <v>3</v>
      </c>
      <c r="B25" s="317" t="s">
        <v>4</v>
      </c>
      <c r="C25" s="317" t="s">
        <v>5</v>
      </c>
      <c r="D25" s="317" t="s">
        <v>80</v>
      </c>
      <c r="E25" s="271" t="s">
        <v>81</v>
      </c>
      <c r="F25" s="329" t="s">
        <v>8</v>
      </c>
      <c r="G25" s="330" t="s">
        <v>9</v>
      </c>
      <c r="H25" s="237" t="s">
        <v>10</v>
      </c>
      <c r="I25" s="238"/>
      <c r="J25" s="238"/>
      <c r="K25" s="238"/>
      <c r="L25" s="239"/>
      <c r="M25" s="240" t="s">
        <v>11</v>
      </c>
      <c r="N25" s="2" t="s">
        <v>12</v>
      </c>
      <c r="O25" s="2" t="s">
        <v>13</v>
      </c>
      <c r="P25" s="2" t="s">
        <v>14</v>
      </c>
      <c r="Q25" s="241" t="s">
        <v>15</v>
      </c>
      <c r="R25" s="319" t="s">
        <v>82</v>
      </c>
      <c r="S25" s="320" t="s">
        <v>83</v>
      </c>
    </row>
    <row r="26" spans="1:19" ht="15.75" customHeight="1" x14ac:dyDescent="0.25">
      <c r="A26" s="325"/>
      <c r="B26" s="239"/>
      <c r="C26" s="239"/>
      <c r="D26" s="239"/>
      <c r="E26" s="239"/>
      <c r="F26" s="239"/>
      <c r="G26" s="239"/>
      <c r="H26" s="1" t="s">
        <v>18</v>
      </c>
      <c r="I26" s="3" t="s">
        <v>19</v>
      </c>
      <c r="J26" s="3" t="s">
        <v>20</v>
      </c>
      <c r="K26" s="3" t="s">
        <v>84</v>
      </c>
      <c r="L26" s="3" t="s">
        <v>85</v>
      </c>
      <c r="M26" s="239"/>
      <c r="N26" s="2" t="s">
        <v>24</v>
      </c>
      <c r="O26" s="2" t="s">
        <v>24</v>
      </c>
      <c r="P26" s="2" t="s">
        <v>24</v>
      </c>
      <c r="Q26" s="239"/>
      <c r="R26" s="239"/>
      <c r="S26" s="252"/>
    </row>
    <row r="27" spans="1:19" ht="15.75" customHeight="1" x14ac:dyDescent="0.25">
      <c r="A27" s="327" t="s">
        <v>40</v>
      </c>
      <c r="B27" s="326" t="s">
        <v>41</v>
      </c>
      <c r="C27" s="5">
        <v>1</v>
      </c>
      <c r="D27" s="9" t="s">
        <v>107</v>
      </c>
      <c r="E27" s="7" t="s">
        <v>109</v>
      </c>
      <c r="F27" s="7"/>
      <c r="G27" s="6" t="s">
        <v>29</v>
      </c>
      <c r="H27" s="34">
        <v>2</v>
      </c>
      <c r="I27" s="35">
        <v>3</v>
      </c>
      <c r="J27" s="35"/>
      <c r="K27" s="35"/>
      <c r="L27" s="36"/>
      <c r="M27" s="13">
        <v>4</v>
      </c>
      <c r="N27" s="12">
        <f t="shared" ref="N27:N32" si="8">SUM(H27:L27)*14+M27</f>
        <v>74</v>
      </c>
      <c r="O27" s="13">
        <v>51</v>
      </c>
      <c r="P27" s="14">
        <f t="shared" ref="P27:P32" si="9">N27+O27</f>
        <v>125</v>
      </c>
      <c r="Q27" s="15">
        <f t="shared" ref="Q27:Q32" si="10">P27/25</f>
        <v>5</v>
      </c>
      <c r="R27" s="34" t="s">
        <v>36</v>
      </c>
      <c r="S27" s="65"/>
    </row>
    <row r="28" spans="1:19" ht="15.75" customHeight="1" x14ac:dyDescent="0.25">
      <c r="A28" s="328"/>
      <c r="B28" s="270"/>
      <c r="C28" s="5">
        <v>2</v>
      </c>
      <c r="D28" s="9" t="s">
        <v>110</v>
      </c>
      <c r="E28" s="7" t="s">
        <v>111</v>
      </c>
      <c r="F28" s="7"/>
      <c r="G28" s="6" t="s">
        <v>29</v>
      </c>
      <c r="H28" s="10">
        <v>2</v>
      </c>
      <c r="I28" s="10">
        <v>3</v>
      </c>
      <c r="J28" s="10"/>
      <c r="K28" s="10"/>
      <c r="L28" s="11"/>
      <c r="M28" s="13">
        <v>4</v>
      </c>
      <c r="N28" s="12">
        <f t="shared" si="8"/>
        <v>74</v>
      </c>
      <c r="O28" s="13">
        <v>51</v>
      </c>
      <c r="P28" s="14">
        <f t="shared" si="9"/>
        <v>125</v>
      </c>
      <c r="Q28" s="15">
        <f t="shared" si="10"/>
        <v>5</v>
      </c>
      <c r="R28" s="39" t="s">
        <v>36</v>
      </c>
      <c r="S28" s="65"/>
    </row>
    <row r="29" spans="1:19" ht="15.75" customHeight="1" x14ac:dyDescent="0.25">
      <c r="A29" s="328"/>
      <c r="B29" s="270"/>
      <c r="C29" s="5">
        <v>3</v>
      </c>
      <c r="D29" s="9" t="s">
        <v>112</v>
      </c>
      <c r="E29" s="7" t="s">
        <v>113</v>
      </c>
      <c r="F29" s="7"/>
      <c r="G29" s="6" t="s">
        <v>29</v>
      </c>
      <c r="H29" s="10">
        <v>3</v>
      </c>
      <c r="I29" s="37">
        <v>3</v>
      </c>
      <c r="J29" s="37"/>
      <c r="K29" s="37"/>
      <c r="L29" s="38"/>
      <c r="M29" s="13">
        <v>4</v>
      </c>
      <c r="N29" s="12">
        <f t="shared" si="8"/>
        <v>88</v>
      </c>
      <c r="O29" s="13">
        <v>37</v>
      </c>
      <c r="P29" s="14">
        <f t="shared" si="9"/>
        <v>125</v>
      </c>
      <c r="Q29" s="15">
        <f t="shared" si="10"/>
        <v>5</v>
      </c>
      <c r="R29" s="39" t="s">
        <v>36</v>
      </c>
      <c r="S29" s="65"/>
    </row>
    <row r="30" spans="1:19" ht="15.75" customHeight="1" x14ac:dyDescent="0.25">
      <c r="A30" s="328"/>
      <c r="B30" s="270"/>
      <c r="C30" s="5">
        <v>4</v>
      </c>
      <c r="D30" s="9" t="s">
        <v>114</v>
      </c>
      <c r="E30" s="7" t="s">
        <v>115</v>
      </c>
      <c r="F30" s="7"/>
      <c r="G30" s="6" t="s">
        <v>29</v>
      </c>
      <c r="H30" s="10">
        <v>4</v>
      </c>
      <c r="I30" s="10">
        <v>3</v>
      </c>
      <c r="J30" s="10"/>
      <c r="K30" s="10"/>
      <c r="L30" s="10"/>
      <c r="M30" s="13">
        <v>4</v>
      </c>
      <c r="N30" s="12">
        <f t="shared" si="8"/>
        <v>102</v>
      </c>
      <c r="O30" s="13">
        <v>98</v>
      </c>
      <c r="P30" s="14">
        <f t="shared" si="9"/>
        <v>200</v>
      </c>
      <c r="Q30" s="15">
        <f t="shared" si="10"/>
        <v>8</v>
      </c>
      <c r="R30" s="39" t="s">
        <v>36</v>
      </c>
      <c r="S30" s="65"/>
    </row>
    <row r="31" spans="1:19" ht="15.75" customHeight="1" x14ac:dyDescent="0.25">
      <c r="A31" s="328"/>
      <c r="B31" s="270"/>
      <c r="C31" s="5">
        <v>5</v>
      </c>
      <c r="D31" s="9" t="s">
        <v>116</v>
      </c>
      <c r="E31" s="7" t="s">
        <v>117</v>
      </c>
      <c r="F31" s="7"/>
      <c r="G31" s="6" t="s">
        <v>29</v>
      </c>
      <c r="H31" s="10">
        <v>2</v>
      </c>
      <c r="I31" s="10">
        <v>3</v>
      </c>
      <c r="J31" s="41"/>
      <c r="K31" s="41"/>
      <c r="L31" s="11"/>
      <c r="M31" s="13">
        <v>4</v>
      </c>
      <c r="N31" s="12">
        <f t="shared" si="8"/>
        <v>74</v>
      </c>
      <c r="O31" s="13">
        <v>26</v>
      </c>
      <c r="P31" s="14">
        <f t="shared" si="9"/>
        <v>100</v>
      </c>
      <c r="Q31" s="15">
        <f t="shared" si="10"/>
        <v>4</v>
      </c>
      <c r="R31" s="39" t="s">
        <v>64</v>
      </c>
      <c r="S31" s="65"/>
    </row>
    <row r="32" spans="1:19" ht="15.75" customHeight="1" x14ac:dyDescent="0.25">
      <c r="A32" s="328"/>
      <c r="B32" s="270"/>
      <c r="C32" s="5">
        <v>6</v>
      </c>
      <c r="D32" s="9" t="s">
        <v>118</v>
      </c>
      <c r="E32" s="7" t="s">
        <v>119</v>
      </c>
      <c r="F32" s="7"/>
      <c r="G32" s="6" t="s">
        <v>29</v>
      </c>
      <c r="H32" s="10">
        <v>2</v>
      </c>
      <c r="I32" s="10"/>
      <c r="J32" s="10"/>
      <c r="K32" s="10"/>
      <c r="L32" s="11"/>
      <c r="M32" s="13">
        <v>2</v>
      </c>
      <c r="N32" s="12">
        <f t="shared" si="8"/>
        <v>30</v>
      </c>
      <c r="O32" s="13">
        <v>45</v>
      </c>
      <c r="P32" s="14">
        <f t="shared" si="9"/>
        <v>75</v>
      </c>
      <c r="Q32" s="15">
        <f t="shared" si="10"/>
        <v>3</v>
      </c>
      <c r="R32" s="39" t="s">
        <v>64</v>
      </c>
      <c r="S32" s="10"/>
    </row>
    <row r="33" spans="1:19" ht="15.75" customHeight="1" x14ac:dyDescent="0.25">
      <c r="A33" s="328"/>
      <c r="B33" s="239"/>
      <c r="C33" s="11"/>
      <c r="D33" s="11"/>
      <c r="E33" s="11"/>
      <c r="F33" s="11"/>
      <c r="G33" s="11"/>
      <c r="H33" s="24">
        <f t="shared" ref="H33:Q33" si="11">SUM(H27:H32)</f>
        <v>15</v>
      </c>
      <c r="I33" s="24">
        <f t="shared" si="11"/>
        <v>15</v>
      </c>
      <c r="J33" s="24">
        <f t="shared" si="11"/>
        <v>0</v>
      </c>
      <c r="K33" s="24">
        <f t="shared" si="11"/>
        <v>0</v>
      </c>
      <c r="L33" s="24">
        <f t="shared" si="11"/>
        <v>0</v>
      </c>
      <c r="M33" s="24">
        <f t="shared" si="11"/>
        <v>22</v>
      </c>
      <c r="N33" s="24">
        <f t="shared" si="11"/>
        <v>442</v>
      </c>
      <c r="O33" s="24">
        <f t="shared" si="11"/>
        <v>308</v>
      </c>
      <c r="P33" s="22">
        <f t="shared" si="11"/>
        <v>750</v>
      </c>
      <c r="Q33" s="23">
        <f t="shared" si="11"/>
        <v>30</v>
      </c>
      <c r="R33" s="24"/>
      <c r="S33" s="68"/>
    </row>
    <row r="34" spans="1:19" ht="15.75" customHeight="1" x14ac:dyDescent="0.25">
      <c r="A34" s="328"/>
      <c r="B34" s="318"/>
      <c r="C34" s="238"/>
      <c r="D34" s="238"/>
      <c r="E34" s="238"/>
      <c r="F34" s="238"/>
      <c r="G34" s="238"/>
      <c r="H34" s="238"/>
      <c r="I34" s="238"/>
      <c r="J34" s="238"/>
      <c r="K34" s="238"/>
      <c r="L34" s="238"/>
      <c r="M34" s="238"/>
      <c r="N34" s="238"/>
      <c r="O34" s="238"/>
      <c r="P34" s="238"/>
      <c r="Q34" s="238"/>
      <c r="R34" s="239"/>
      <c r="S34" s="69"/>
    </row>
    <row r="35" spans="1:19" ht="15.75" customHeight="1" x14ac:dyDescent="0.25">
      <c r="A35" s="328"/>
      <c r="B35" s="317" t="s">
        <v>4</v>
      </c>
      <c r="C35" s="317" t="s">
        <v>5</v>
      </c>
      <c r="D35" s="317" t="s">
        <v>80</v>
      </c>
      <c r="E35" s="271" t="s">
        <v>81</v>
      </c>
      <c r="F35" s="329" t="s">
        <v>8</v>
      </c>
      <c r="G35" s="330" t="s">
        <v>9</v>
      </c>
      <c r="H35" s="237" t="s">
        <v>10</v>
      </c>
      <c r="I35" s="238"/>
      <c r="J35" s="238"/>
      <c r="K35" s="238"/>
      <c r="L35" s="239"/>
      <c r="M35" s="240" t="s">
        <v>11</v>
      </c>
      <c r="N35" s="2" t="s">
        <v>12</v>
      </c>
      <c r="O35" s="2" t="s">
        <v>13</v>
      </c>
      <c r="P35" s="2" t="s">
        <v>14</v>
      </c>
      <c r="Q35" s="241" t="s">
        <v>15</v>
      </c>
      <c r="R35" s="319" t="s">
        <v>82</v>
      </c>
      <c r="S35" s="320" t="s">
        <v>83</v>
      </c>
    </row>
    <row r="36" spans="1:19" ht="15.75" customHeight="1" x14ac:dyDescent="0.25">
      <c r="A36" s="328"/>
      <c r="B36" s="239"/>
      <c r="C36" s="239"/>
      <c r="D36" s="239"/>
      <c r="E36" s="239"/>
      <c r="F36" s="239"/>
      <c r="G36" s="239"/>
      <c r="H36" s="1" t="s">
        <v>18</v>
      </c>
      <c r="I36" s="3" t="s">
        <v>19</v>
      </c>
      <c r="J36" s="3"/>
      <c r="K36" s="3" t="s">
        <v>84</v>
      </c>
      <c r="L36" s="3" t="s">
        <v>85</v>
      </c>
      <c r="M36" s="239"/>
      <c r="N36" s="2" t="s">
        <v>24</v>
      </c>
      <c r="O36" s="2" t="s">
        <v>24</v>
      </c>
      <c r="P36" s="2" t="s">
        <v>24</v>
      </c>
      <c r="Q36" s="239"/>
      <c r="R36" s="239"/>
      <c r="S36" s="252"/>
    </row>
    <row r="37" spans="1:19" ht="15.75" customHeight="1" x14ac:dyDescent="0.25">
      <c r="A37" s="328"/>
      <c r="B37" s="326" t="s">
        <v>42</v>
      </c>
      <c r="C37" s="5">
        <v>1</v>
      </c>
      <c r="D37" s="9" t="s">
        <v>118</v>
      </c>
      <c r="E37" s="7" t="s">
        <v>120</v>
      </c>
      <c r="F37" s="7"/>
      <c r="G37" s="6" t="s">
        <v>29</v>
      </c>
      <c r="H37" s="34">
        <v>2</v>
      </c>
      <c r="I37" s="35">
        <v>3</v>
      </c>
      <c r="J37" s="35"/>
      <c r="K37" s="35"/>
      <c r="L37" s="13"/>
      <c r="M37" s="13">
        <v>4</v>
      </c>
      <c r="N37" s="12">
        <f t="shared" ref="N37:N42" si="12">SUM(H37:L37)*14+M37</f>
        <v>74</v>
      </c>
      <c r="O37" s="13">
        <v>76</v>
      </c>
      <c r="P37" s="14">
        <f t="shared" ref="P37:P42" si="13">N37+O37</f>
        <v>150</v>
      </c>
      <c r="Q37" s="15">
        <f t="shared" ref="Q37:Q42" si="14">P37/25</f>
        <v>6</v>
      </c>
      <c r="R37" s="34" t="s">
        <v>36</v>
      </c>
      <c r="S37" s="9" t="s">
        <v>121</v>
      </c>
    </row>
    <row r="38" spans="1:19" ht="15.75" customHeight="1" x14ac:dyDescent="0.25">
      <c r="A38" s="328"/>
      <c r="B38" s="270"/>
      <c r="C38" s="5">
        <v>2</v>
      </c>
      <c r="D38" s="9" t="s">
        <v>122</v>
      </c>
      <c r="E38" s="7" t="s">
        <v>123</v>
      </c>
      <c r="F38" s="7"/>
      <c r="G38" s="6" t="s">
        <v>29</v>
      </c>
      <c r="H38" s="10">
        <v>3</v>
      </c>
      <c r="I38" s="10"/>
      <c r="J38" s="10"/>
      <c r="K38" s="10"/>
      <c r="L38" s="31"/>
      <c r="M38" s="13">
        <v>2</v>
      </c>
      <c r="N38" s="12">
        <f t="shared" si="12"/>
        <v>44</v>
      </c>
      <c r="O38" s="13">
        <v>56</v>
      </c>
      <c r="P38" s="14">
        <f t="shared" si="13"/>
        <v>100</v>
      </c>
      <c r="Q38" s="15">
        <f t="shared" si="14"/>
        <v>4</v>
      </c>
      <c r="R38" s="39" t="s">
        <v>36</v>
      </c>
      <c r="S38" s="65"/>
    </row>
    <row r="39" spans="1:19" ht="15.75" customHeight="1" x14ac:dyDescent="0.25">
      <c r="A39" s="328"/>
      <c r="B39" s="270"/>
      <c r="C39" s="5">
        <v>3</v>
      </c>
      <c r="D39" s="9" t="s">
        <v>124</v>
      </c>
      <c r="E39" s="7" t="s">
        <v>125</v>
      </c>
      <c r="F39" s="7"/>
      <c r="G39" s="6" t="s">
        <v>29</v>
      </c>
      <c r="H39" s="10">
        <v>2</v>
      </c>
      <c r="I39" s="10">
        <v>3</v>
      </c>
      <c r="J39" s="10"/>
      <c r="K39" s="10"/>
      <c r="L39" s="10"/>
      <c r="M39" s="13">
        <v>4</v>
      </c>
      <c r="N39" s="12">
        <f t="shared" si="12"/>
        <v>74</v>
      </c>
      <c r="O39" s="13">
        <v>76</v>
      </c>
      <c r="P39" s="14">
        <f t="shared" si="13"/>
        <v>150</v>
      </c>
      <c r="Q39" s="15">
        <f t="shared" si="14"/>
        <v>6</v>
      </c>
      <c r="R39" s="39" t="s">
        <v>64</v>
      </c>
      <c r="S39" s="65"/>
    </row>
    <row r="40" spans="1:19" ht="15.75" customHeight="1" x14ac:dyDescent="0.25">
      <c r="A40" s="328"/>
      <c r="B40" s="270"/>
      <c r="C40" s="5">
        <v>4</v>
      </c>
      <c r="D40" s="9" t="s">
        <v>126</v>
      </c>
      <c r="E40" s="7" t="s">
        <v>127</v>
      </c>
      <c r="F40" s="7"/>
      <c r="G40" s="6" t="s">
        <v>29</v>
      </c>
      <c r="H40" s="5">
        <v>4</v>
      </c>
      <c r="I40" s="5">
        <v>4</v>
      </c>
      <c r="J40" s="5"/>
      <c r="K40" s="5"/>
      <c r="L40" s="5"/>
      <c r="M40" s="13">
        <v>4</v>
      </c>
      <c r="N40" s="12">
        <f t="shared" si="12"/>
        <v>116</v>
      </c>
      <c r="O40" s="13">
        <v>84</v>
      </c>
      <c r="P40" s="14">
        <f t="shared" si="13"/>
        <v>200</v>
      </c>
      <c r="Q40" s="15">
        <f t="shared" si="14"/>
        <v>8</v>
      </c>
      <c r="R40" s="39" t="s">
        <v>64</v>
      </c>
      <c r="S40" s="70"/>
    </row>
    <row r="41" spans="1:19" ht="15.75" customHeight="1" x14ac:dyDescent="0.25">
      <c r="A41" s="328"/>
      <c r="B41" s="270"/>
      <c r="C41" s="5">
        <v>5</v>
      </c>
      <c r="D41" s="9" t="s">
        <v>128</v>
      </c>
      <c r="E41" s="7" t="s">
        <v>129</v>
      </c>
      <c r="F41" s="7"/>
      <c r="G41" s="6" t="s">
        <v>29</v>
      </c>
      <c r="H41" s="10">
        <v>2</v>
      </c>
      <c r="I41" s="10">
        <v>3</v>
      </c>
      <c r="J41" s="71"/>
      <c r="K41" s="71"/>
      <c r="L41" s="10"/>
      <c r="M41" s="13">
        <v>4</v>
      </c>
      <c r="N41" s="12">
        <f t="shared" si="12"/>
        <v>74</v>
      </c>
      <c r="O41" s="13">
        <v>26</v>
      </c>
      <c r="P41" s="14">
        <f t="shared" si="13"/>
        <v>100</v>
      </c>
      <c r="Q41" s="15">
        <f t="shared" si="14"/>
        <v>4</v>
      </c>
      <c r="R41" s="39" t="s">
        <v>64</v>
      </c>
      <c r="S41" s="65"/>
    </row>
    <row r="42" spans="1:19" ht="15.75" customHeight="1" x14ac:dyDescent="0.25">
      <c r="A42" s="328"/>
      <c r="B42" s="270"/>
      <c r="C42" s="5">
        <v>6</v>
      </c>
      <c r="D42" s="9" t="s">
        <v>130</v>
      </c>
      <c r="E42" s="7" t="s">
        <v>131</v>
      </c>
      <c r="F42" s="7"/>
      <c r="G42" s="6" t="s">
        <v>29</v>
      </c>
      <c r="H42" s="10">
        <v>2</v>
      </c>
      <c r="I42" s="11"/>
      <c r="J42" s="10"/>
      <c r="K42" s="10"/>
      <c r="L42" s="11"/>
      <c r="M42" s="10">
        <v>2</v>
      </c>
      <c r="N42" s="12">
        <f t="shared" si="12"/>
        <v>30</v>
      </c>
      <c r="O42" s="13">
        <v>20</v>
      </c>
      <c r="P42" s="14">
        <f t="shared" si="13"/>
        <v>50</v>
      </c>
      <c r="Q42" s="15">
        <f t="shared" si="14"/>
        <v>2</v>
      </c>
      <c r="R42" s="39" t="s">
        <v>64</v>
      </c>
      <c r="S42" s="65"/>
    </row>
    <row r="43" spans="1:19" ht="15.75" customHeight="1" x14ac:dyDescent="0.25">
      <c r="A43" s="328"/>
      <c r="B43" s="239"/>
      <c r="C43" s="11"/>
      <c r="D43" s="11"/>
      <c r="E43" s="11"/>
      <c r="F43" s="11"/>
      <c r="G43" s="11"/>
      <c r="H43" s="24">
        <f t="shared" ref="H43:Q43" si="15">SUM(H37:H42)</f>
        <v>15</v>
      </c>
      <c r="I43" s="24">
        <f t="shared" si="15"/>
        <v>13</v>
      </c>
      <c r="J43" s="24">
        <f t="shared" si="15"/>
        <v>0</v>
      </c>
      <c r="K43" s="24">
        <f t="shared" si="15"/>
        <v>0</v>
      </c>
      <c r="L43" s="24">
        <f t="shared" si="15"/>
        <v>0</v>
      </c>
      <c r="M43" s="24">
        <f t="shared" si="15"/>
        <v>20</v>
      </c>
      <c r="N43" s="24">
        <f t="shared" si="15"/>
        <v>412</v>
      </c>
      <c r="O43" s="24">
        <f t="shared" si="15"/>
        <v>338</v>
      </c>
      <c r="P43" s="22">
        <f t="shared" si="15"/>
        <v>750</v>
      </c>
      <c r="Q43" s="23">
        <f t="shared" si="15"/>
        <v>30</v>
      </c>
      <c r="R43" s="24"/>
      <c r="S43" s="68"/>
    </row>
    <row r="44" spans="1:19" ht="15.75" customHeight="1" x14ac:dyDescent="0.25">
      <c r="A44" s="325"/>
      <c r="B44" s="31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9"/>
      <c r="S44" s="41"/>
    </row>
    <row r="45" spans="1:19" ht="15.75" customHeight="1" x14ac:dyDescent="0.25">
      <c r="A45" s="324" t="s">
        <v>3</v>
      </c>
      <c r="B45" s="317" t="s">
        <v>4</v>
      </c>
      <c r="C45" s="317" t="s">
        <v>5</v>
      </c>
      <c r="D45" s="317" t="s">
        <v>80</v>
      </c>
      <c r="E45" s="271" t="s">
        <v>81</v>
      </c>
      <c r="F45" s="329" t="s">
        <v>8</v>
      </c>
      <c r="G45" s="330" t="s">
        <v>9</v>
      </c>
      <c r="H45" s="237" t="s">
        <v>10</v>
      </c>
      <c r="I45" s="238"/>
      <c r="J45" s="238"/>
      <c r="K45" s="238"/>
      <c r="L45" s="239"/>
      <c r="M45" s="240" t="s">
        <v>11</v>
      </c>
      <c r="N45" s="2" t="s">
        <v>12</v>
      </c>
      <c r="O45" s="2" t="s">
        <v>13</v>
      </c>
      <c r="P45" s="2" t="s">
        <v>14</v>
      </c>
      <c r="Q45" s="241" t="s">
        <v>15</v>
      </c>
      <c r="R45" s="319" t="s">
        <v>82</v>
      </c>
      <c r="S45" s="320" t="s">
        <v>83</v>
      </c>
    </row>
    <row r="46" spans="1:19" ht="15.75" customHeight="1" x14ac:dyDescent="0.25">
      <c r="A46" s="325"/>
      <c r="B46" s="239"/>
      <c r="C46" s="239"/>
      <c r="D46" s="239"/>
      <c r="E46" s="239"/>
      <c r="F46" s="239"/>
      <c r="G46" s="239"/>
      <c r="H46" s="1" t="s">
        <v>18</v>
      </c>
      <c r="I46" s="3" t="s">
        <v>19</v>
      </c>
      <c r="J46" s="3" t="s">
        <v>20</v>
      </c>
      <c r="K46" s="3" t="s">
        <v>84</v>
      </c>
      <c r="L46" s="3" t="s">
        <v>85</v>
      </c>
      <c r="M46" s="239"/>
      <c r="N46" s="2" t="s">
        <v>24</v>
      </c>
      <c r="O46" s="2" t="s">
        <v>24</v>
      </c>
      <c r="P46" s="2" t="s">
        <v>24</v>
      </c>
      <c r="Q46" s="239"/>
      <c r="R46" s="239"/>
      <c r="S46" s="252"/>
    </row>
    <row r="47" spans="1:19" ht="15.75" customHeight="1" x14ac:dyDescent="0.25">
      <c r="A47" s="327" t="s">
        <v>43</v>
      </c>
      <c r="B47" s="326" t="s">
        <v>44</v>
      </c>
      <c r="C47" s="5">
        <v>1</v>
      </c>
      <c r="D47" s="9" t="s">
        <v>130</v>
      </c>
      <c r="E47" s="7" t="s">
        <v>132</v>
      </c>
      <c r="F47" s="7"/>
      <c r="G47" s="6" t="s">
        <v>29</v>
      </c>
      <c r="H47" s="34">
        <v>2</v>
      </c>
      <c r="I47" s="35">
        <v>3</v>
      </c>
      <c r="J47" s="35"/>
      <c r="K47" s="35"/>
      <c r="L47" s="36"/>
      <c r="M47" s="13">
        <v>4</v>
      </c>
      <c r="N47" s="12">
        <f t="shared" ref="N47:N52" si="16">SUM(H47:L47)*14+M47</f>
        <v>74</v>
      </c>
      <c r="O47" s="13">
        <v>51</v>
      </c>
      <c r="P47" s="14">
        <f t="shared" ref="P47:P52" si="17">N47+O47</f>
        <v>125</v>
      </c>
      <c r="Q47" s="15">
        <f t="shared" ref="Q47:Q52" si="18">P47/25</f>
        <v>5</v>
      </c>
      <c r="R47" s="34" t="s">
        <v>36</v>
      </c>
      <c r="S47" s="9" t="s">
        <v>133</v>
      </c>
    </row>
    <row r="48" spans="1:19" ht="15.75" customHeight="1" x14ac:dyDescent="0.25">
      <c r="A48" s="328"/>
      <c r="B48" s="270"/>
      <c r="C48" s="5">
        <v>2</v>
      </c>
      <c r="D48" s="9" t="s">
        <v>134</v>
      </c>
      <c r="E48" s="7" t="s">
        <v>135</v>
      </c>
      <c r="F48" s="7"/>
      <c r="G48" s="6" t="s">
        <v>29</v>
      </c>
      <c r="H48" s="10">
        <v>2</v>
      </c>
      <c r="I48" s="10">
        <v>3</v>
      </c>
      <c r="J48" s="10"/>
      <c r="K48" s="10"/>
      <c r="L48" s="43"/>
      <c r="M48" s="13">
        <v>4</v>
      </c>
      <c r="N48" s="12">
        <f t="shared" si="16"/>
        <v>74</v>
      </c>
      <c r="O48" s="13">
        <v>51</v>
      </c>
      <c r="P48" s="14">
        <f t="shared" si="17"/>
        <v>125</v>
      </c>
      <c r="Q48" s="15">
        <f t="shared" si="18"/>
        <v>5</v>
      </c>
      <c r="R48" s="39" t="s">
        <v>36</v>
      </c>
      <c r="S48" s="65"/>
    </row>
    <row r="49" spans="1:19" ht="15.75" customHeight="1" x14ac:dyDescent="0.25">
      <c r="A49" s="328"/>
      <c r="B49" s="270"/>
      <c r="C49" s="5">
        <v>3</v>
      </c>
      <c r="D49" s="9" t="s">
        <v>136</v>
      </c>
      <c r="E49" s="7" t="s">
        <v>137</v>
      </c>
      <c r="F49" s="7"/>
      <c r="G49" s="6" t="s">
        <v>29</v>
      </c>
      <c r="H49" s="10">
        <v>3</v>
      </c>
      <c r="I49" s="10">
        <v>3</v>
      </c>
      <c r="J49" s="10"/>
      <c r="K49" s="10"/>
      <c r="L49" s="11"/>
      <c r="M49" s="13">
        <v>4</v>
      </c>
      <c r="N49" s="12">
        <f t="shared" si="16"/>
        <v>88</v>
      </c>
      <c r="O49" s="13">
        <v>62</v>
      </c>
      <c r="P49" s="14">
        <f t="shared" si="17"/>
        <v>150</v>
      </c>
      <c r="Q49" s="15">
        <f t="shared" si="18"/>
        <v>6</v>
      </c>
      <c r="R49" s="39" t="s">
        <v>36</v>
      </c>
      <c r="S49" s="65"/>
    </row>
    <row r="50" spans="1:19" ht="15.75" customHeight="1" x14ac:dyDescent="0.25">
      <c r="A50" s="328"/>
      <c r="B50" s="270"/>
      <c r="C50" s="5">
        <v>4</v>
      </c>
      <c r="D50" s="9" t="s">
        <v>138</v>
      </c>
      <c r="E50" s="7" t="s">
        <v>139</v>
      </c>
      <c r="F50" s="7"/>
      <c r="G50" s="6" t="s">
        <v>29</v>
      </c>
      <c r="H50" s="10">
        <v>3</v>
      </c>
      <c r="I50" s="10"/>
      <c r="J50" s="10"/>
      <c r="K50" s="10"/>
      <c r="L50" s="11"/>
      <c r="M50" s="13">
        <v>2</v>
      </c>
      <c r="N50" s="12">
        <f t="shared" si="16"/>
        <v>44</v>
      </c>
      <c r="O50" s="13">
        <v>56</v>
      </c>
      <c r="P50" s="14">
        <f t="shared" si="17"/>
        <v>100</v>
      </c>
      <c r="Q50" s="15">
        <f t="shared" si="18"/>
        <v>4</v>
      </c>
      <c r="R50" s="39" t="s">
        <v>36</v>
      </c>
      <c r="S50" s="65"/>
    </row>
    <row r="51" spans="1:19" ht="15.75" customHeight="1" x14ac:dyDescent="0.25">
      <c r="A51" s="328"/>
      <c r="B51" s="270"/>
      <c r="C51" s="5">
        <v>5</v>
      </c>
      <c r="D51" s="9" t="s">
        <v>140</v>
      </c>
      <c r="E51" s="7" t="s">
        <v>141</v>
      </c>
      <c r="F51" s="7"/>
      <c r="G51" s="6" t="s">
        <v>29</v>
      </c>
      <c r="H51" s="10">
        <v>2</v>
      </c>
      <c r="I51" s="10">
        <v>3</v>
      </c>
      <c r="J51" s="10"/>
      <c r="K51" s="10"/>
      <c r="L51" s="11"/>
      <c r="M51" s="13">
        <v>4</v>
      </c>
      <c r="N51" s="12">
        <f t="shared" si="16"/>
        <v>74</v>
      </c>
      <c r="O51" s="13">
        <v>26</v>
      </c>
      <c r="P51" s="14">
        <f t="shared" si="17"/>
        <v>100</v>
      </c>
      <c r="Q51" s="15">
        <f t="shared" si="18"/>
        <v>4</v>
      </c>
      <c r="R51" s="39" t="s">
        <v>64</v>
      </c>
      <c r="S51" s="65"/>
    </row>
    <row r="52" spans="1:19" ht="15.75" customHeight="1" x14ac:dyDescent="0.25">
      <c r="A52" s="328"/>
      <c r="B52" s="270"/>
      <c r="C52" s="5">
        <v>6</v>
      </c>
      <c r="D52" s="9" t="s">
        <v>142</v>
      </c>
      <c r="E52" s="7" t="s">
        <v>143</v>
      </c>
      <c r="F52" s="7"/>
      <c r="G52" s="6" t="s">
        <v>29</v>
      </c>
      <c r="H52" s="10">
        <v>3</v>
      </c>
      <c r="I52" s="10">
        <v>3</v>
      </c>
      <c r="J52" s="69"/>
      <c r="K52" s="69"/>
      <c r="L52" s="11"/>
      <c r="M52" s="13">
        <v>4</v>
      </c>
      <c r="N52" s="12">
        <f t="shared" si="16"/>
        <v>88</v>
      </c>
      <c r="O52" s="13">
        <v>62</v>
      </c>
      <c r="P52" s="14">
        <f t="shared" si="17"/>
        <v>150</v>
      </c>
      <c r="Q52" s="15">
        <f t="shared" si="18"/>
        <v>6</v>
      </c>
      <c r="R52" s="39" t="s">
        <v>64</v>
      </c>
      <c r="S52" s="65"/>
    </row>
    <row r="53" spans="1:19" ht="15.75" customHeight="1" x14ac:dyDescent="0.25">
      <c r="A53" s="328"/>
      <c r="B53" s="239"/>
      <c r="C53" s="11"/>
      <c r="D53" s="11"/>
      <c r="E53" s="11"/>
      <c r="F53" s="11"/>
      <c r="G53" s="11"/>
      <c r="H53" s="24">
        <f t="shared" ref="H53:Q53" si="19">SUM(H47:H52)</f>
        <v>15</v>
      </c>
      <c r="I53" s="24">
        <f t="shared" si="19"/>
        <v>15</v>
      </c>
      <c r="J53" s="24">
        <f t="shared" si="19"/>
        <v>0</v>
      </c>
      <c r="K53" s="24">
        <f t="shared" si="19"/>
        <v>0</v>
      </c>
      <c r="L53" s="24">
        <f t="shared" si="19"/>
        <v>0</v>
      </c>
      <c r="M53" s="22">
        <f t="shared" si="19"/>
        <v>22</v>
      </c>
      <c r="N53" s="22">
        <f t="shared" si="19"/>
        <v>442</v>
      </c>
      <c r="O53" s="22">
        <f t="shared" si="19"/>
        <v>308</v>
      </c>
      <c r="P53" s="22">
        <f t="shared" si="19"/>
        <v>750</v>
      </c>
      <c r="Q53" s="23">
        <f t="shared" si="19"/>
        <v>30</v>
      </c>
      <c r="R53" s="22"/>
      <c r="S53" s="22"/>
    </row>
    <row r="54" spans="1:19" ht="15.75" customHeight="1" x14ac:dyDescent="0.25">
      <c r="A54" s="328"/>
      <c r="B54" s="318"/>
      <c r="C54" s="238"/>
      <c r="D54" s="238"/>
      <c r="E54" s="238"/>
      <c r="F54" s="238"/>
      <c r="G54" s="238"/>
      <c r="H54" s="238"/>
      <c r="I54" s="238"/>
      <c r="J54" s="238"/>
      <c r="K54" s="238"/>
      <c r="L54" s="238"/>
      <c r="M54" s="238"/>
      <c r="N54" s="238"/>
      <c r="O54" s="238"/>
      <c r="P54" s="238"/>
      <c r="Q54" s="238"/>
      <c r="R54" s="239"/>
      <c r="S54" s="69"/>
    </row>
    <row r="55" spans="1:19" ht="15.75" customHeight="1" x14ac:dyDescent="0.25">
      <c r="A55" s="328"/>
      <c r="B55" s="317" t="s">
        <v>4</v>
      </c>
      <c r="C55" s="317" t="s">
        <v>5</v>
      </c>
      <c r="D55" s="317" t="s">
        <v>80</v>
      </c>
      <c r="E55" s="271" t="s">
        <v>81</v>
      </c>
      <c r="F55" s="329" t="s">
        <v>8</v>
      </c>
      <c r="G55" s="330" t="s">
        <v>9</v>
      </c>
      <c r="H55" s="237" t="s">
        <v>10</v>
      </c>
      <c r="I55" s="238"/>
      <c r="J55" s="238"/>
      <c r="K55" s="238"/>
      <c r="L55" s="239"/>
      <c r="M55" s="240" t="s">
        <v>11</v>
      </c>
      <c r="N55" s="2" t="s">
        <v>12</v>
      </c>
      <c r="O55" s="2" t="s">
        <v>13</v>
      </c>
      <c r="P55" s="2" t="s">
        <v>14</v>
      </c>
      <c r="Q55" s="241" t="s">
        <v>15</v>
      </c>
      <c r="R55" s="319" t="s">
        <v>82</v>
      </c>
      <c r="S55" s="320" t="s">
        <v>83</v>
      </c>
    </row>
    <row r="56" spans="1:19" ht="15.75" customHeight="1" x14ac:dyDescent="0.25">
      <c r="A56" s="328"/>
      <c r="B56" s="239"/>
      <c r="C56" s="239"/>
      <c r="D56" s="239"/>
      <c r="E56" s="239"/>
      <c r="F56" s="239"/>
      <c r="G56" s="239"/>
      <c r="H56" s="1" t="s">
        <v>18</v>
      </c>
      <c r="I56" s="3" t="s">
        <v>19</v>
      </c>
      <c r="J56" s="3" t="s">
        <v>20</v>
      </c>
      <c r="K56" s="3" t="s">
        <v>84</v>
      </c>
      <c r="L56" s="3" t="s">
        <v>85</v>
      </c>
      <c r="M56" s="239"/>
      <c r="N56" s="2" t="s">
        <v>24</v>
      </c>
      <c r="O56" s="2" t="s">
        <v>24</v>
      </c>
      <c r="P56" s="2" t="s">
        <v>24</v>
      </c>
      <c r="Q56" s="239"/>
      <c r="R56" s="239"/>
      <c r="S56" s="252"/>
    </row>
    <row r="57" spans="1:19" ht="15.75" customHeight="1" x14ac:dyDescent="0.25">
      <c r="A57" s="328"/>
      <c r="B57" s="326" t="s">
        <v>45</v>
      </c>
      <c r="C57" s="5">
        <v>1</v>
      </c>
      <c r="D57" s="9" t="s">
        <v>142</v>
      </c>
      <c r="E57" s="7" t="s">
        <v>144</v>
      </c>
      <c r="F57" s="7"/>
      <c r="G57" s="6" t="s">
        <v>29</v>
      </c>
      <c r="H57" s="34">
        <v>2</v>
      </c>
      <c r="I57" s="35">
        <v>3</v>
      </c>
      <c r="J57" s="35"/>
      <c r="K57" s="35"/>
      <c r="L57" s="72"/>
      <c r="M57" s="35">
        <v>4</v>
      </c>
      <c r="N57" s="12">
        <f t="shared" ref="N57:N62" si="20">SUM(H57:L57)*14+M57</f>
        <v>74</v>
      </c>
      <c r="O57" s="13">
        <v>51</v>
      </c>
      <c r="P57" s="14">
        <f t="shared" ref="P57:P62" si="21">N57+O57</f>
        <v>125</v>
      </c>
      <c r="Q57" s="15">
        <f t="shared" ref="Q57:Q62" si="22">P57/25</f>
        <v>5</v>
      </c>
      <c r="R57" s="34" t="s">
        <v>36</v>
      </c>
      <c r="S57" s="9" t="s">
        <v>145</v>
      </c>
    </row>
    <row r="58" spans="1:19" ht="15.75" customHeight="1" x14ac:dyDescent="0.25">
      <c r="A58" s="328"/>
      <c r="B58" s="270"/>
      <c r="C58" s="5">
        <v>2</v>
      </c>
      <c r="D58" s="9" t="s">
        <v>146</v>
      </c>
      <c r="E58" s="7" t="s">
        <v>147</v>
      </c>
      <c r="F58" s="7"/>
      <c r="G58" s="6" t="s">
        <v>29</v>
      </c>
      <c r="H58" s="10">
        <v>2</v>
      </c>
      <c r="I58" s="10">
        <v>3</v>
      </c>
      <c r="J58" s="10"/>
      <c r="K58" s="10"/>
      <c r="L58" s="11"/>
      <c r="M58" s="35">
        <v>4</v>
      </c>
      <c r="N58" s="12">
        <f t="shared" si="20"/>
        <v>74</v>
      </c>
      <c r="O58" s="13">
        <v>51</v>
      </c>
      <c r="P58" s="14">
        <f t="shared" si="21"/>
        <v>125</v>
      </c>
      <c r="Q58" s="15">
        <f t="shared" si="22"/>
        <v>5</v>
      </c>
      <c r="R58" s="34" t="s">
        <v>36</v>
      </c>
      <c r="S58" s="65"/>
    </row>
    <row r="59" spans="1:19" ht="15.75" customHeight="1" x14ac:dyDescent="0.25">
      <c r="A59" s="328"/>
      <c r="B59" s="270"/>
      <c r="C59" s="5">
        <v>3</v>
      </c>
      <c r="D59" s="9" t="s">
        <v>148</v>
      </c>
      <c r="E59" s="7" t="s">
        <v>149</v>
      </c>
      <c r="F59" s="7"/>
      <c r="G59" s="6" t="s">
        <v>29</v>
      </c>
      <c r="H59" s="10">
        <v>3</v>
      </c>
      <c r="I59" s="10">
        <v>3</v>
      </c>
      <c r="J59" s="10"/>
      <c r="K59" s="10"/>
      <c r="L59" s="11"/>
      <c r="M59" s="35">
        <v>4</v>
      </c>
      <c r="N59" s="12">
        <f t="shared" si="20"/>
        <v>88</v>
      </c>
      <c r="O59" s="13">
        <v>62</v>
      </c>
      <c r="P59" s="14">
        <f t="shared" si="21"/>
        <v>150</v>
      </c>
      <c r="Q59" s="15">
        <f t="shared" si="22"/>
        <v>6</v>
      </c>
      <c r="R59" s="34" t="s">
        <v>36</v>
      </c>
      <c r="S59" s="65"/>
    </row>
    <row r="60" spans="1:19" ht="15.75" customHeight="1" x14ac:dyDescent="0.25">
      <c r="A60" s="328"/>
      <c r="B60" s="270"/>
      <c r="C60" s="5">
        <v>4</v>
      </c>
      <c r="D60" s="9" t="s">
        <v>150</v>
      </c>
      <c r="E60" s="7" t="s">
        <v>151</v>
      </c>
      <c r="F60" s="7"/>
      <c r="G60" s="6" t="s">
        <v>29</v>
      </c>
      <c r="H60" s="10">
        <v>4</v>
      </c>
      <c r="I60" s="10"/>
      <c r="J60" s="10"/>
      <c r="K60" s="10"/>
      <c r="L60" s="11"/>
      <c r="M60" s="35">
        <v>2</v>
      </c>
      <c r="N60" s="12">
        <f t="shared" si="20"/>
        <v>58</v>
      </c>
      <c r="O60" s="13">
        <v>67</v>
      </c>
      <c r="P60" s="14">
        <f t="shared" si="21"/>
        <v>125</v>
      </c>
      <c r="Q60" s="15">
        <f t="shared" si="22"/>
        <v>5</v>
      </c>
      <c r="R60" s="34" t="s">
        <v>36</v>
      </c>
      <c r="S60" s="65"/>
    </row>
    <row r="61" spans="1:19" ht="15.75" customHeight="1" x14ac:dyDescent="0.25">
      <c r="A61" s="328"/>
      <c r="B61" s="270"/>
      <c r="C61" s="5">
        <v>5</v>
      </c>
      <c r="D61" s="9" t="s">
        <v>152</v>
      </c>
      <c r="E61" s="7" t="s">
        <v>153</v>
      </c>
      <c r="F61" s="7"/>
      <c r="G61" s="6" t="s">
        <v>29</v>
      </c>
      <c r="H61" s="10">
        <v>2</v>
      </c>
      <c r="I61" s="10">
        <v>3</v>
      </c>
      <c r="J61" s="10"/>
      <c r="K61" s="10"/>
      <c r="L61" s="11"/>
      <c r="M61" s="35">
        <v>4</v>
      </c>
      <c r="N61" s="12">
        <f t="shared" si="20"/>
        <v>74</v>
      </c>
      <c r="O61" s="13">
        <v>51</v>
      </c>
      <c r="P61" s="14">
        <f t="shared" si="21"/>
        <v>125</v>
      </c>
      <c r="Q61" s="15">
        <f t="shared" si="22"/>
        <v>5</v>
      </c>
      <c r="R61" s="39" t="s">
        <v>64</v>
      </c>
      <c r="S61" s="65"/>
    </row>
    <row r="62" spans="1:19" ht="15.75" customHeight="1" x14ac:dyDescent="0.25">
      <c r="A62" s="328"/>
      <c r="B62" s="270"/>
      <c r="C62" s="5">
        <v>6</v>
      </c>
      <c r="D62" s="9" t="s">
        <v>154</v>
      </c>
      <c r="E62" s="7" t="s">
        <v>155</v>
      </c>
      <c r="F62" s="7"/>
      <c r="G62" s="6" t="s">
        <v>29</v>
      </c>
      <c r="H62" s="10">
        <v>3</v>
      </c>
      <c r="I62" s="10"/>
      <c r="J62" s="10"/>
      <c r="K62" s="10"/>
      <c r="L62" s="11"/>
      <c r="M62" s="10">
        <v>2</v>
      </c>
      <c r="N62" s="12">
        <f t="shared" si="20"/>
        <v>44</v>
      </c>
      <c r="O62" s="13">
        <v>56</v>
      </c>
      <c r="P62" s="14">
        <f t="shared" si="21"/>
        <v>100</v>
      </c>
      <c r="Q62" s="15">
        <f t="shared" si="22"/>
        <v>4</v>
      </c>
      <c r="R62" s="39" t="s">
        <v>64</v>
      </c>
      <c r="S62" s="65"/>
    </row>
    <row r="63" spans="1:19" ht="15.75" customHeight="1" x14ac:dyDescent="0.25">
      <c r="A63" s="328"/>
      <c r="B63" s="239"/>
      <c r="C63" s="11"/>
      <c r="D63" s="9"/>
      <c r="E63" s="7"/>
      <c r="F63" s="29"/>
      <c r="G63" s="11"/>
      <c r="H63" s="24">
        <f t="shared" ref="H63:Q63" si="23">SUM(H57:H62)</f>
        <v>16</v>
      </c>
      <c r="I63" s="24">
        <f t="shared" si="23"/>
        <v>12</v>
      </c>
      <c r="J63" s="24">
        <f t="shared" si="23"/>
        <v>0</v>
      </c>
      <c r="K63" s="24">
        <f t="shared" si="23"/>
        <v>0</v>
      </c>
      <c r="L63" s="24">
        <f t="shared" si="23"/>
        <v>0</v>
      </c>
      <c r="M63" s="22">
        <f t="shared" si="23"/>
        <v>20</v>
      </c>
      <c r="N63" s="22">
        <f t="shared" si="23"/>
        <v>412</v>
      </c>
      <c r="O63" s="22">
        <f t="shared" si="23"/>
        <v>338</v>
      </c>
      <c r="P63" s="22">
        <f t="shared" si="23"/>
        <v>750</v>
      </c>
      <c r="Q63" s="23">
        <f t="shared" si="23"/>
        <v>30</v>
      </c>
      <c r="R63" s="24"/>
      <c r="S63" s="68"/>
    </row>
    <row r="64" spans="1:19" ht="15.75" customHeight="1" x14ac:dyDescent="0.25">
      <c r="A64" s="325"/>
      <c r="B64" s="31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238"/>
      <c r="P64" s="238"/>
      <c r="Q64" s="238"/>
      <c r="R64" s="239"/>
      <c r="S64" s="41"/>
    </row>
    <row r="65" spans="1:19" ht="15.75" customHeight="1" x14ac:dyDescent="0.25">
      <c r="A65" s="324" t="s">
        <v>3</v>
      </c>
      <c r="B65" s="317" t="s">
        <v>4</v>
      </c>
      <c r="C65" s="317" t="s">
        <v>5</v>
      </c>
      <c r="D65" s="317" t="s">
        <v>80</v>
      </c>
      <c r="E65" s="271" t="s">
        <v>81</v>
      </c>
      <c r="F65" s="329" t="s">
        <v>8</v>
      </c>
      <c r="G65" s="330" t="s">
        <v>9</v>
      </c>
      <c r="H65" s="237" t="s">
        <v>10</v>
      </c>
      <c r="I65" s="238"/>
      <c r="J65" s="238"/>
      <c r="K65" s="238"/>
      <c r="L65" s="239"/>
      <c r="M65" s="240" t="s">
        <v>11</v>
      </c>
      <c r="N65" s="2" t="s">
        <v>12</v>
      </c>
      <c r="O65" s="2" t="s">
        <v>13</v>
      </c>
      <c r="P65" s="2" t="s">
        <v>14</v>
      </c>
      <c r="Q65" s="241" t="s">
        <v>15</v>
      </c>
      <c r="R65" s="319" t="s">
        <v>82</v>
      </c>
      <c r="S65" s="320" t="s">
        <v>83</v>
      </c>
    </row>
    <row r="66" spans="1:19" ht="15.75" customHeight="1" x14ac:dyDescent="0.25">
      <c r="A66" s="325"/>
      <c r="B66" s="239"/>
      <c r="C66" s="239"/>
      <c r="D66" s="239"/>
      <c r="E66" s="239"/>
      <c r="F66" s="239"/>
      <c r="G66" s="239"/>
      <c r="H66" s="1" t="s">
        <v>18</v>
      </c>
      <c r="I66" s="3" t="s">
        <v>19</v>
      </c>
      <c r="J66" s="3" t="s">
        <v>20</v>
      </c>
      <c r="K66" s="3" t="s">
        <v>84</v>
      </c>
      <c r="L66" s="3" t="s">
        <v>85</v>
      </c>
      <c r="M66" s="239"/>
      <c r="N66" s="2" t="s">
        <v>24</v>
      </c>
      <c r="O66" s="2" t="s">
        <v>24</v>
      </c>
      <c r="P66" s="2" t="s">
        <v>24</v>
      </c>
      <c r="Q66" s="239"/>
      <c r="R66" s="239"/>
      <c r="S66" s="252"/>
    </row>
    <row r="67" spans="1:19" ht="15.75" customHeight="1" x14ac:dyDescent="0.25">
      <c r="A67" s="327" t="s">
        <v>46</v>
      </c>
      <c r="B67" s="326" t="s">
        <v>47</v>
      </c>
      <c r="C67" s="5">
        <v>1</v>
      </c>
      <c r="D67" s="9" t="s">
        <v>154</v>
      </c>
      <c r="E67" s="7" t="s">
        <v>156</v>
      </c>
      <c r="F67" s="7"/>
      <c r="G67" s="6" t="s">
        <v>29</v>
      </c>
      <c r="H67" s="34">
        <v>4</v>
      </c>
      <c r="I67" s="35">
        <v>4</v>
      </c>
      <c r="J67" s="35"/>
      <c r="K67" s="35"/>
      <c r="L67" s="35"/>
      <c r="M67" s="13">
        <v>4</v>
      </c>
      <c r="N67" s="12">
        <f t="shared" ref="N67:N72" si="24">SUM(H67:L67)*14+M67</f>
        <v>116</v>
      </c>
      <c r="O67" s="13">
        <v>84</v>
      </c>
      <c r="P67" s="14">
        <f t="shared" ref="P67:P72" si="25">N67+O67</f>
        <v>200</v>
      </c>
      <c r="Q67" s="15">
        <f t="shared" ref="Q67:Q72" si="26">P67/25</f>
        <v>8</v>
      </c>
      <c r="R67" s="34" t="s">
        <v>36</v>
      </c>
      <c r="S67" s="9" t="s">
        <v>157</v>
      </c>
    </row>
    <row r="68" spans="1:19" ht="15.75" customHeight="1" x14ac:dyDescent="0.25">
      <c r="A68" s="328"/>
      <c r="B68" s="270"/>
      <c r="C68" s="5">
        <v>2</v>
      </c>
      <c r="D68" s="9" t="s">
        <v>158</v>
      </c>
      <c r="E68" s="7" t="s">
        <v>159</v>
      </c>
      <c r="F68" s="7"/>
      <c r="G68" s="6" t="s">
        <v>29</v>
      </c>
      <c r="H68" s="10">
        <v>2</v>
      </c>
      <c r="I68" s="10">
        <v>3</v>
      </c>
      <c r="J68" s="10"/>
      <c r="K68" s="10"/>
      <c r="L68" s="10"/>
      <c r="M68" s="13">
        <v>4</v>
      </c>
      <c r="N68" s="12">
        <f t="shared" si="24"/>
        <v>74</v>
      </c>
      <c r="O68" s="13">
        <v>51</v>
      </c>
      <c r="P68" s="14">
        <f t="shared" si="25"/>
        <v>125</v>
      </c>
      <c r="Q68" s="15">
        <f t="shared" si="26"/>
        <v>5</v>
      </c>
      <c r="R68" s="39" t="s">
        <v>36</v>
      </c>
      <c r="S68" s="9" t="s">
        <v>160</v>
      </c>
    </row>
    <row r="69" spans="1:19" ht="15.75" customHeight="1" x14ac:dyDescent="0.25">
      <c r="A69" s="328"/>
      <c r="B69" s="270"/>
      <c r="C69" s="5">
        <v>3</v>
      </c>
      <c r="D69" s="9" t="s">
        <v>161</v>
      </c>
      <c r="E69" s="7" t="s">
        <v>162</v>
      </c>
      <c r="F69" s="7"/>
      <c r="G69" s="6" t="s">
        <v>29</v>
      </c>
      <c r="H69" s="10">
        <v>2</v>
      </c>
      <c r="I69" s="10">
        <v>3</v>
      </c>
      <c r="J69" s="10"/>
      <c r="K69" s="10"/>
      <c r="L69" s="10"/>
      <c r="M69" s="13">
        <v>4</v>
      </c>
      <c r="N69" s="12">
        <f t="shared" si="24"/>
        <v>74</v>
      </c>
      <c r="O69" s="13">
        <v>51</v>
      </c>
      <c r="P69" s="14">
        <f t="shared" si="25"/>
        <v>125</v>
      </c>
      <c r="Q69" s="15">
        <f t="shared" si="26"/>
        <v>5</v>
      </c>
      <c r="R69" s="39" t="s">
        <v>36</v>
      </c>
      <c r="S69" s="65"/>
    </row>
    <row r="70" spans="1:19" ht="15.75" customHeight="1" x14ac:dyDescent="0.25">
      <c r="A70" s="328"/>
      <c r="B70" s="270"/>
      <c r="C70" s="5">
        <v>4</v>
      </c>
      <c r="D70" s="9" t="s">
        <v>163</v>
      </c>
      <c r="E70" s="7" t="s">
        <v>164</v>
      </c>
      <c r="F70" s="7"/>
      <c r="G70" s="6" t="s">
        <v>29</v>
      </c>
      <c r="H70" s="10">
        <v>3</v>
      </c>
      <c r="I70" s="10"/>
      <c r="J70" s="10"/>
      <c r="K70" s="10"/>
      <c r="L70" s="10"/>
      <c r="M70" s="31">
        <v>2</v>
      </c>
      <c r="N70" s="12">
        <f t="shared" si="24"/>
        <v>44</v>
      </c>
      <c r="O70" s="13">
        <v>56</v>
      </c>
      <c r="P70" s="14">
        <f t="shared" si="25"/>
        <v>100</v>
      </c>
      <c r="Q70" s="15">
        <f t="shared" si="26"/>
        <v>4</v>
      </c>
      <c r="R70" s="39" t="s">
        <v>64</v>
      </c>
      <c r="S70" s="65"/>
    </row>
    <row r="71" spans="1:19" ht="15.75" customHeight="1" x14ac:dyDescent="0.25">
      <c r="A71" s="328"/>
      <c r="B71" s="270"/>
      <c r="C71" s="5">
        <v>5</v>
      </c>
      <c r="D71" s="9" t="s">
        <v>165</v>
      </c>
      <c r="E71" s="7" t="s">
        <v>166</v>
      </c>
      <c r="F71" s="7"/>
      <c r="G71" s="6" t="s">
        <v>29</v>
      </c>
      <c r="H71" s="10">
        <v>3</v>
      </c>
      <c r="I71" s="10"/>
      <c r="J71" s="10"/>
      <c r="K71" s="10"/>
      <c r="L71" s="10"/>
      <c r="M71" s="31">
        <v>2</v>
      </c>
      <c r="N71" s="12">
        <f t="shared" si="24"/>
        <v>44</v>
      </c>
      <c r="O71" s="13">
        <v>56</v>
      </c>
      <c r="P71" s="14">
        <f t="shared" si="25"/>
        <v>100</v>
      </c>
      <c r="Q71" s="15">
        <f t="shared" si="26"/>
        <v>4</v>
      </c>
      <c r="R71" s="39" t="s">
        <v>64</v>
      </c>
      <c r="S71" s="65"/>
    </row>
    <row r="72" spans="1:19" ht="15.75" customHeight="1" x14ac:dyDescent="0.25">
      <c r="A72" s="328"/>
      <c r="B72" s="270"/>
      <c r="C72" s="5">
        <v>6</v>
      </c>
      <c r="D72" s="9" t="s">
        <v>167</v>
      </c>
      <c r="E72" s="7" t="s">
        <v>168</v>
      </c>
      <c r="F72" s="7"/>
      <c r="G72" s="6" t="s">
        <v>29</v>
      </c>
      <c r="H72" s="10">
        <v>2</v>
      </c>
      <c r="I72" s="10"/>
      <c r="J72" s="10"/>
      <c r="K72" s="10"/>
      <c r="L72" s="10">
        <v>2</v>
      </c>
      <c r="M72" s="31">
        <v>2</v>
      </c>
      <c r="N72" s="12">
        <f t="shared" si="24"/>
        <v>58</v>
      </c>
      <c r="O72" s="13">
        <v>42</v>
      </c>
      <c r="P72" s="14">
        <f t="shared" si="25"/>
        <v>100</v>
      </c>
      <c r="Q72" s="15">
        <f t="shared" si="26"/>
        <v>4</v>
      </c>
      <c r="R72" s="39" t="s">
        <v>64</v>
      </c>
      <c r="S72" s="65"/>
    </row>
    <row r="73" spans="1:19" ht="15.75" customHeight="1" x14ac:dyDescent="0.25">
      <c r="A73" s="328"/>
      <c r="B73" s="239"/>
      <c r="C73" s="11"/>
      <c r="D73" s="9"/>
      <c r="E73" s="7"/>
      <c r="F73" s="29"/>
      <c r="G73" s="11"/>
      <c r="H73" s="24">
        <f t="shared" ref="H73:Q73" si="27">SUM(H67:H72)</f>
        <v>16</v>
      </c>
      <c r="I73" s="24">
        <f t="shared" si="27"/>
        <v>10</v>
      </c>
      <c r="J73" s="24">
        <f t="shared" si="27"/>
        <v>0</v>
      </c>
      <c r="K73" s="24">
        <f t="shared" si="27"/>
        <v>0</v>
      </c>
      <c r="L73" s="24">
        <f t="shared" si="27"/>
        <v>2</v>
      </c>
      <c r="M73" s="22">
        <f t="shared" si="27"/>
        <v>18</v>
      </c>
      <c r="N73" s="22">
        <f t="shared" si="27"/>
        <v>410</v>
      </c>
      <c r="O73" s="22">
        <f t="shared" si="27"/>
        <v>340</v>
      </c>
      <c r="P73" s="22">
        <f t="shared" si="27"/>
        <v>750</v>
      </c>
      <c r="Q73" s="45">
        <f t="shared" si="27"/>
        <v>30</v>
      </c>
      <c r="R73" s="24"/>
      <c r="S73" s="68"/>
    </row>
    <row r="74" spans="1:19" ht="15.75" customHeight="1" x14ac:dyDescent="0.25">
      <c r="A74" s="328"/>
      <c r="B74" s="318"/>
      <c r="C74" s="238"/>
      <c r="D74" s="238"/>
      <c r="E74" s="238"/>
      <c r="F74" s="238"/>
      <c r="G74" s="238"/>
      <c r="H74" s="238"/>
      <c r="I74" s="238"/>
      <c r="J74" s="238"/>
      <c r="K74" s="238"/>
      <c r="L74" s="238"/>
      <c r="M74" s="238"/>
      <c r="N74" s="238"/>
      <c r="O74" s="238"/>
      <c r="P74" s="238"/>
      <c r="Q74" s="238"/>
      <c r="R74" s="239"/>
      <c r="S74" s="69"/>
    </row>
    <row r="75" spans="1:19" ht="15.75" customHeight="1" x14ac:dyDescent="0.25">
      <c r="A75" s="328"/>
      <c r="B75" s="317" t="s">
        <v>4</v>
      </c>
      <c r="C75" s="317" t="s">
        <v>5</v>
      </c>
      <c r="D75" s="317" t="s">
        <v>80</v>
      </c>
      <c r="E75" s="271" t="s">
        <v>81</v>
      </c>
      <c r="F75" s="329" t="s">
        <v>8</v>
      </c>
      <c r="G75" s="330" t="s">
        <v>9</v>
      </c>
      <c r="H75" s="237" t="s">
        <v>10</v>
      </c>
      <c r="I75" s="238"/>
      <c r="J75" s="238"/>
      <c r="K75" s="238"/>
      <c r="L75" s="239"/>
      <c r="M75" s="240" t="s">
        <v>11</v>
      </c>
      <c r="N75" s="2" t="s">
        <v>12</v>
      </c>
      <c r="O75" s="2" t="s">
        <v>13</v>
      </c>
      <c r="P75" s="2" t="s">
        <v>14</v>
      </c>
      <c r="Q75" s="241" t="s">
        <v>15</v>
      </c>
      <c r="R75" s="319" t="s">
        <v>82</v>
      </c>
      <c r="S75" s="320" t="s">
        <v>83</v>
      </c>
    </row>
    <row r="76" spans="1:19" ht="15.75" customHeight="1" x14ac:dyDescent="0.25">
      <c r="A76" s="328"/>
      <c r="B76" s="239"/>
      <c r="C76" s="239"/>
      <c r="D76" s="239"/>
      <c r="E76" s="239"/>
      <c r="F76" s="239"/>
      <c r="G76" s="239"/>
      <c r="H76" s="1" t="s">
        <v>18</v>
      </c>
      <c r="I76" s="3" t="s">
        <v>19</v>
      </c>
      <c r="J76" s="3"/>
      <c r="K76" s="3" t="s">
        <v>84</v>
      </c>
      <c r="L76" s="3" t="s">
        <v>85</v>
      </c>
      <c r="M76" s="239"/>
      <c r="N76" s="2" t="s">
        <v>24</v>
      </c>
      <c r="O76" s="2" t="s">
        <v>24</v>
      </c>
      <c r="P76" s="2" t="s">
        <v>24</v>
      </c>
      <c r="Q76" s="239"/>
      <c r="R76" s="239"/>
      <c r="S76" s="252"/>
    </row>
    <row r="77" spans="1:19" ht="15.75" customHeight="1" x14ac:dyDescent="0.25">
      <c r="A77" s="328"/>
      <c r="B77" s="326" t="s">
        <v>48</v>
      </c>
      <c r="C77" s="5">
        <v>1</v>
      </c>
      <c r="D77" s="9" t="s">
        <v>167</v>
      </c>
      <c r="E77" s="7" t="s">
        <v>169</v>
      </c>
      <c r="F77" s="7"/>
      <c r="G77" s="6" t="s">
        <v>29</v>
      </c>
      <c r="H77" s="34">
        <v>2</v>
      </c>
      <c r="I77" s="35">
        <v>2</v>
      </c>
      <c r="J77" s="35"/>
      <c r="K77" s="35"/>
      <c r="L77" s="35"/>
      <c r="M77" s="13">
        <v>4</v>
      </c>
      <c r="N77" s="12">
        <f t="shared" ref="N77:N82" si="28">SUM(H77:L77)*14+M77</f>
        <v>60</v>
      </c>
      <c r="O77" s="13">
        <v>40</v>
      </c>
      <c r="P77" s="14">
        <f t="shared" ref="P77:P82" si="29">N77+O77</f>
        <v>100</v>
      </c>
      <c r="Q77" s="15">
        <f t="shared" ref="Q77:Q82" si="30">P77/25</f>
        <v>4</v>
      </c>
      <c r="R77" s="34" t="s">
        <v>36</v>
      </c>
      <c r="S77" s="65"/>
    </row>
    <row r="78" spans="1:19" ht="15.75" customHeight="1" x14ac:dyDescent="0.25">
      <c r="A78" s="328"/>
      <c r="B78" s="270"/>
      <c r="C78" s="5">
        <v>2</v>
      </c>
      <c r="D78" s="9" t="s">
        <v>170</v>
      </c>
      <c r="E78" s="7" t="s">
        <v>171</v>
      </c>
      <c r="F78" s="7"/>
      <c r="G78" s="6" t="s">
        <v>29</v>
      </c>
      <c r="H78" s="10">
        <v>3</v>
      </c>
      <c r="I78" s="10"/>
      <c r="J78" s="10"/>
      <c r="K78" s="10"/>
      <c r="L78" s="10"/>
      <c r="M78" s="31">
        <v>2</v>
      </c>
      <c r="N78" s="12">
        <f t="shared" si="28"/>
        <v>44</v>
      </c>
      <c r="O78" s="13">
        <v>56</v>
      </c>
      <c r="P78" s="14">
        <f t="shared" si="29"/>
        <v>100</v>
      </c>
      <c r="Q78" s="15">
        <f t="shared" si="30"/>
        <v>4</v>
      </c>
      <c r="R78" s="39" t="s">
        <v>36</v>
      </c>
      <c r="S78" s="37"/>
    </row>
    <row r="79" spans="1:19" ht="15.75" customHeight="1" x14ac:dyDescent="0.25">
      <c r="A79" s="328"/>
      <c r="B79" s="270"/>
      <c r="C79" s="5">
        <v>3</v>
      </c>
      <c r="D79" s="9" t="s">
        <v>172</v>
      </c>
      <c r="E79" s="7" t="s">
        <v>173</v>
      </c>
      <c r="F79" s="7"/>
      <c r="G79" s="6" t="s">
        <v>29</v>
      </c>
      <c r="H79" s="10">
        <v>3</v>
      </c>
      <c r="I79" s="10"/>
      <c r="J79" s="10"/>
      <c r="K79" s="10"/>
      <c r="L79" s="10"/>
      <c r="M79" s="31">
        <v>2</v>
      </c>
      <c r="N79" s="12">
        <f t="shared" si="28"/>
        <v>44</v>
      </c>
      <c r="O79" s="13">
        <v>56</v>
      </c>
      <c r="P79" s="14">
        <f t="shared" si="29"/>
        <v>100</v>
      </c>
      <c r="Q79" s="15">
        <f t="shared" si="30"/>
        <v>4</v>
      </c>
      <c r="R79" s="39" t="s">
        <v>36</v>
      </c>
      <c r="S79" s="65"/>
    </row>
    <row r="80" spans="1:19" ht="15.75" customHeight="1" x14ac:dyDescent="0.25">
      <c r="A80" s="328"/>
      <c r="B80" s="270"/>
      <c r="C80" s="5">
        <v>4</v>
      </c>
      <c r="D80" s="9" t="s">
        <v>174</v>
      </c>
      <c r="E80" s="7" t="s">
        <v>175</v>
      </c>
      <c r="F80" s="7"/>
      <c r="G80" s="6" t="s">
        <v>29</v>
      </c>
      <c r="H80" s="10">
        <v>2</v>
      </c>
      <c r="I80" s="10">
        <v>3</v>
      </c>
      <c r="J80" s="10"/>
      <c r="K80" s="10"/>
      <c r="L80" s="10"/>
      <c r="M80" s="31">
        <v>4</v>
      </c>
      <c r="N80" s="12">
        <f t="shared" si="28"/>
        <v>74</v>
      </c>
      <c r="O80" s="13">
        <v>51</v>
      </c>
      <c r="P80" s="14">
        <f t="shared" si="29"/>
        <v>125</v>
      </c>
      <c r="Q80" s="15">
        <f t="shared" si="30"/>
        <v>5</v>
      </c>
      <c r="R80" s="39" t="s">
        <v>64</v>
      </c>
      <c r="S80" s="65"/>
    </row>
    <row r="81" spans="1:19" ht="15.75" customHeight="1" x14ac:dyDescent="0.25">
      <c r="A81" s="328"/>
      <c r="B81" s="270"/>
      <c r="C81" s="17">
        <v>5</v>
      </c>
      <c r="D81" s="9" t="s">
        <v>176</v>
      </c>
      <c r="E81" s="7" t="s">
        <v>177</v>
      </c>
      <c r="F81" s="7"/>
      <c r="G81" s="6" t="s">
        <v>29</v>
      </c>
      <c r="H81" s="10">
        <v>2</v>
      </c>
      <c r="I81" s="10">
        <v>3</v>
      </c>
      <c r="J81" s="10"/>
      <c r="K81" s="10"/>
      <c r="L81" s="10"/>
      <c r="M81" s="31">
        <v>4</v>
      </c>
      <c r="N81" s="12">
        <f t="shared" si="28"/>
        <v>74</v>
      </c>
      <c r="O81" s="13">
        <v>51</v>
      </c>
      <c r="P81" s="14">
        <f t="shared" si="29"/>
        <v>125</v>
      </c>
      <c r="Q81" s="15">
        <f t="shared" si="30"/>
        <v>5</v>
      </c>
      <c r="R81" s="39" t="s">
        <v>64</v>
      </c>
      <c r="S81" s="65"/>
    </row>
    <row r="82" spans="1:19" ht="15.75" customHeight="1" x14ac:dyDescent="0.25">
      <c r="A82" s="328"/>
      <c r="B82" s="270"/>
      <c r="C82" s="10">
        <v>6</v>
      </c>
      <c r="D82" s="9" t="s">
        <v>178</v>
      </c>
      <c r="E82" s="7" t="s">
        <v>179</v>
      </c>
      <c r="F82" s="7"/>
      <c r="G82" s="6" t="s">
        <v>29</v>
      </c>
      <c r="H82" s="65">
        <v>4</v>
      </c>
      <c r="I82" s="65">
        <v>4</v>
      </c>
      <c r="J82" s="65"/>
      <c r="K82" s="65"/>
      <c r="L82" s="65"/>
      <c r="M82" s="31">
        <v>4</v>
      </c>
      <c r="N82" s="12">
        <f t="shared" si="28"/>
        <v>116</v>
      </c>
      <c r="O82" s="13">
        <v>84</v>
      </c>
      <c r="P82" s="14">
        <f t="shared" si="29"/>
        <v>200</v>
      </c>
      <c r="Q82" s="15">
        <f t="shared" si="30"/>
        <v>8</v>
      </c>
      <c r="R82" s="39" t="s">
        <v>36</v>
      </c>
      <c r="S82" s="65"/>
    </row>
    <row r="83" spans="1:19" ht="15.75" customHeight="1" x14ac:dyDescent="0.25">
      <c r="A83" s="325"/>
      <c r="B83" s="239"/>
      <c r="C83" s="46"/>
      <c r="D83" s="46"/>
      <c r="E83" s="46"/>
      <c r="F83" s="46"/>
      <c r="G83" s="11"/>
      <c r="H83" s="24">
        <f t="shared" ref="H83:Q83" si="31">SUM(H77:H82)</f>
        <v>16</v>
      </c>
      <c r="I83" s="24">
        <f t="shared" si="31"/>
        <v>12</v>
      </c>
      <c r="J83" s="24">
        <f t="shared" si="31"/>
        <v>0</v>
      </c>
      <c r="K83" s="24">
        <f t="shared" si="31"/>
        <v>0</v>
      </c>
      <c r="L83" s="24">
        <f t="shared" si="31"/>
        <v>0</v>
      </c>
      <c r="M83" s="22">
        <f t="shared" si="31"/>
        <v>20</v>
      </c>
      <c r="N83" s="22">
        <f t="shared" si="31"/>
        <v>412</v>
      </c>
      <c r="O83" s="22">
        <f t="shared" si="31"/>
        <v>338</v>
      </c>
      <c r="P83" s="22">
        <f t="shared" si="31"/>
        <v>750</v>
      </c>
      <c r="Q83" s="45">
        <f t="shared" si="31"/>
        <v>30</v>
      </c>
      <c r="R83" s="47"/>
      <c r="S83" s="68"/>
    </row>
    <row r="84" spans="1:19" ht="15.75" customHeight="1" x14ac:dyDescent="0.25">
      <c r="A84" s="73"/>
      <c r="B84" s="295"/>
      <c r="C84" s="238"/>
      <c r="D84" s="238"/>
      <c r="E84" s="238"/>
      <c r="F84" s="238"/>
      <c r="G84" s="238"/>
      <c r="H84" s="238"/>
      <c r="I84" s="238"/>
      <c r="J84" s="238"/>
      <c r="K84" s="238"/>
      <c r="L84" s="238"/>
      <c r="M84" s="238"/>
      <c r="N84" s="238"/>
      <c r="O84" s="238"/>
      <c r="P84" s="238"/>
      <c r="Q84" s="238"/>
      <c r="R84" s="238"/>
      <c r="S84" s="239"/>
    </row>
    <row r="85" spans="1:19" ht="15.75" customHeight="1" x14ac:dyDescent="0.25">
      <c r="A85" s="324" t="s">
        <v>3</v>
      </c>
      <c r="B85" s="317" t="s">
        <v>4</v>
      </c>
      <c r="C85" s="317" t="s">
        <v>5</v>
      </c>
      <c r="D85" s="317" t="s">
        <v>80</v>
      </c>
      <c r="E85" s="271" t="s">
        <v>81</v>
      </c>
      <c r="F85" s="329" t="s">
        <v>8</v>
      </c>
      <c r="G85" s="330" t="s">
        <v>9</v>
      </c>
      <c r="H85" s="237" t="s">
        <v>10</v>
      </c>
      <c r="I85" s="238"/>
      <c r="J85" s="238"/>
      <c r="K85" s="238"/>
      <c r="L85" s="239"/>
      <c r="M85" s="240" t="s">
        <v>11</v>
      </c>
      <c r="N85" s="2" t="s">
        <v>12</v>
      </c>
      <c r="O85" s="2" t="s">
        <v>13</v>
      </c>
      <c r="P85" s="2" t="s">
        <v>14</v>
      </c>
      <c r="Q85" s="241" t="s">
        <v>15</v>
      </c>
      <c r="R85" s="319" t="s">
        <v>82</v>
      </c>
      <c r="S85" s="320" t="s">
        <v>83</v>
      </c>
    </row>
    <row r="86" spans="1:19" ht="15.75" customHeight="1" x14ac:dyDescent="0.25">
      <c r="A86" s="325"/>
      <c r="B86" s="239"/>
      <c r="C86" s="239"/>
      <c r="D86" s="239"/>
      <c r="E86" s="239"/>
      <c r="F86" s="239"/>
      <c r="G86" s="239"/>
      <c r="H86" s="1" t="s">
        <v>18</v>
      </c>
      <c r="I86" s="3" t="s">
        <v>19</v>
      </c>
      <c r="J86" s="3" t="s">
        <v>20</v>
      </c>
      <c r="K86" s="3" t="s">
        <v>84</v>
      </c>
      <c r="L86" s="3" t="s">
        <v>85</v>
      </c>
      <c r="M86" s="239"/>
      <c r="N86" s="2" t="s">
        <v>24</v>
      </c>
      <c r="O86" s="2" t="s">
        <v>24</v>
      </c>
      <c r="P86" s="2" t="s">
        <v>24</v>
      </c>
      <c r="Q86" s="239"/>
      <c r="R86" s="239"/>
      <c r="S86" s="252"/>
    </row>
    <row r="87" spans="1:19" ht="15.75" customHeight="1" x14ac:dyDescent="0.25">
      <c r="A87" s="327" t="s">
        <v>180</v>
      </c>
      <c r="B87" s="326" t="s">
        <v>181</v>
      </c>
      <c r="C87" s="5">
        <v>1</v>
      </c>
      <c r="D87" s="9" t="s">
        <v>178</v>
      </c>
      <c r="E87" s="7" t="s">
        <v>182</v>
      </c>
      <c r="F87" s="7"/>
      <c r="G87" s="6" t="s">
        <v>29</v>
      </c>
      <c r="H87" s="10">
        <v>4</v>
      </c>
      <c r="I87" s="31"/>
      <c r="J87" s="10"/>
      <c r="K87" s="10"/>
      <c r="L87" s="31"/>
      <c r="M87" s="31">
        <v>2</v>
      </c>
      <c r="N87" s="12">
        <f t="shared" ref="N87:N91" si="32">SUM(H87:L87)*14+M87</f>
        <v>58</v>
      </c>
      <c r="O87" s="13">
        <v>67</v>
      </c>
      <c r="P87" s="14">
        <f t="shared" ref="P87:P91" si="33">N87+O87</f>
        <v>125</v>
      </c>
      <c r="Q87" s="15">
        <f t="shared" ref="Q87:Q91" si="34">P87/25</f>
        <v>5</v>
      </c>
      <c r="R87" s="19" t="s">
        <v>36</v>
      </c>
      <c r="S87" s="65"/>
    </row>
    <row r="88" spans="1:19" ht="15.75" customHeight="1" x14ac:dyDescent="0.25">
      <c r="A88" s="328"/>
      <c r="B88" s="270"/>
      <c r="C88" s="5">
        <v>2</v>
      </c>
      <c r="D88" s="9" t="s">
        <v>183</v>
      </c>
      <c r="E88" s="7" t="s">
        <v>184</v>
      </c>
      <c r="F88" s="7"/>
      <c r="G88" s="6" t="s">
        <v>29</v>
      </c>
      <c r="H88" s="10">
        <v>4</v>
      </c>
      <c r="I88" s="10"/>
      <c r="J88" s="10"/>
      <c r="K88" s="10"/>
      <c r="L88" s="10">
        <v>3</v>
      </c>
      <c r="M88" s="31">
        <v>4</v>
      </c>
      <c r="N88" s="12">
        <f t="shared" si="32"/>
        <v>102</v>
      </c>
      <c r="O88" s="13">
        <v>23</v>
      </c>
      <c r="P88" s="14">
        <f t="shared" si="33"/>
        <v>125</v>
      </c>
      <c r="Q88" s="15">
        <f t="shared" si="34"/>
        <v>5</v>
      </c>
      <c r="R88" s="19" t="s">
        <v>36</v>
      </c>
      <c r="S88" s="65"/>
    </row>
    <row r="89" spans="1:19" ht="15.75" customHeight="1" x14ac:dyDescent="0.25">
      <c r="A89" s="328"/>
      <c r="B89" s="270"/>
      <c r="C89" s="5">
        <v>3</v>
      </c>
      <c r="D89" s="9" t="s">
        <v>185</v>
      </c>
      <c r="E89" s="7" t="s">
        <v>186</v>
      </c>
      <c r="F89" s="7"/>
      <c r="G89" s="6" t="s">
        <v>29</v>
      </c>
      <c r="H89" s="10">
        <v>4</v>
      </c>
      <c r="I89" s="10"/>
      <c r="J89" s="10"/>
      <c r="K89" s="10"/>
      <c r="L89" s="10"/>
      <c r="M89" s="31">
        <v>2</v>
      </c>
      <c r="N89" s="12">
        <f t="shared" si="32"/>
        <v>58</v>
      </c>
      <c r="O89" s="13">
        <v>67</v>
      </c>
      <c r="P89" s="14">
        <f t="shared" si="33"/>
        <v>125</v>
      </c>
      <c r="Q89" s="15">
        <f t="shared" si="34"/>
        <v>5</v>
      </c>
      <c r="R89" s="19" t="s">
        <v>36</v>
      </c>
      <c r="S89" s="65"/>
    </row>
    <row r="90" spans="1:19" ht="15.75" customHeight="1" x14ac:dyDescent="0.25">
      <c r="A90" s="328"/>
      <c r="B90" s="270"/>
      <c r="C90" s="5">
        <v>4</v>
      </c>
      <c r="D90" s="9" t="s">
        <v>187</v>
      </c>
      <c r="E90" s="7" t="s">
        <v>188</v>
      </c>
      <c r="F90" s="7"/>
      <c r="G90" s="6" t="s">
        <v>29</v>
      </c>
      <c r="H90" s="10">
        <v>3</v>
      </c>
      <c r="I90" s="10"/>
      <c r="J90" s="10"/>
      <c r="K90" s="10"/>
      <c r="L90" s="10">
        <v>2</v>
      </c>
      <c r="M90" s="31">
        <v>4</v>
      </c>
      <c r="N90" s="12">
        <f t="shared" si="32"/>
        <v>74</v>
      </c>
      <c r="O90" s="13">
        <v>26</v>
      </c>
      <c r="P90" s="14">
        <f t="shared" si="33"/>
        <v>100</v>
      </c>
      <c r="Q90" s="15">
        <f t="shared" si="34"/>
        <v>4</v>
      </c>
      <c r="R90" s="19" t="s">
        <v>64</v>
      </c>
      <c r="S90" s="65"/>
    </row>
    <row r="91" spans="1:19" ht="15.75" customHeight="1" x14ac:dyDescent="0.25">
      <c r="A91" s="328"/>
      <c r="B91" s="270"/>
      <c r="C91" s="331">
        <v>5</v>
      </c>
      <c r="D91" s="9" t="s">
        <v>189</v>
      </c>
      <c r="E91" s="38" t="s">
        <v>190</v>
      </c>
      <c r="F91" s="38"/>
      <c r="G91" s="333" t="s">
        <v>29</v>
      </c>
      <c r="H91" s="331">
        <v>2</v>
      </c>
      <c r="I91" s="331">
        <v>2</v>
      </c>
      <c r="J91" s="10"/>
      <c r="K91" s="331"/>
      <c r="L91" s="331"/>
      <c r="M91" s="336">
        <v>2</v>
      </c>
      <c r="N91" s="334">
        <f t="shared" si="32"/>
        <v>58</v>
      </c>
      <c r="O91" s="335">
        <v>67</v>
      </c>
      <c r="P91" s="339">
        <f t="shared" si="33"/>
        <v>125</v>
      </c>
      <c r="Q91" s="340">
        <f t="shared" si="34"/>
        <v>5</v>
      </c>
      <c r="R91" s="341" t="s">
        <v>70</v>
      </c>
      <c r="S91" s="10"/>
    </row>
    <row r="92" spans="1:19" ht="15.75" customHeight="1" x14ac:dyDescent="0.25">
      <c r="A92" s="328"/>
      <c r="B92" s="270"/>
      <c r="C92" s="239"/>
      <c r="D92" s="9" t="s">
        <v>191</v>
      </c>
      <c r="E92" s="7" t="s">
        <v>192</v>
      </c>
      <c r="F92" s="7"/>
      <c r="G92" s="325"/>
      <c r="H92" s="239"/>
      <c r="I92" s="239"/>
      <c r="J92" s="10"/>
      <c r="K92" s="239"/>
      <c r="L92" s="239"/>
      <c r="M92" s="239"/>
      <c r="N92" s="239"/>
      <c r="O92" s="239"/>
      <c r="P92" s="239"/>
      <c r="Q92" s="239"/>
      <c r="R92" s="325"/>
      <c r="S92" s="10"/>
    </row>
    <row r="93" spans="1:19" ht="15.75" customHeight="1" x14ac:dyDescent="0.25">
      <c r="A93" s="328"/>
      <c r="B93" s="270"/>
      <c r="C93" s="10">
        <v>6</v>
      </c>
      <c r="D93" s="9" t="s">
        <v>193</v>
      </c>
      <c r="E93" s="7" t="s">
        <v>194</v>
      </c>
      <c r="F93" s="7"/>
      <c r="G93" s="6" t="s">
        <v>29</v>
      </c>
      <c r="H93" s="10"/>
      <c r="I93" s="10"/>
      <c r="J93" s="10"/>
      <c r="K93" s="10">
        <v>2</v>
      </c>
      <c r="L93" s="10"/>
      <c r="M93" s="31">
        <v>2</v>
      </c>
      <c r="N93" s="12">
        <f>SUM(H93:L93)*14+M93</f>
        <v>30</v>
      </c>
      <c r="O93" s="13">
        <v>120</v>
      </c>
      <c r="P93" s="14">
        <f>N93+O93</f>
        <v>150</v>
      </c>
      <c r="Q93" s="15">
        <f>P93/25</f>
        <v>6</v>
      </c>
      <c r="R93" s="19" t="s">
        <v>36</v>
      </c>
      <c r="S93" s="10"/>
    </row>
    <row r="94" spans="1:19" ht="15.75" customHeight="1" x14ac:dyDescent="0.25">
      <c r="A94" s="328"/>
      <c r="B94" s="239"/>
      <c r="C94" s="11"/>
      <c r="D94" s="46"/>
      <c r="E94" s="46"/>
      <c r="F94" s="46"/>
      <c r="G94" s="11"/>
      <c r="H94" s="24">
        <f t="shared" ref="H94:Q94" si="35">SUM(H87:H93)</f>
        <v>17</v>
      </c>
      <c r="I94" s="24">
        <f t="shared" si="35"/>
        <v>2</v>
      </c>
      <c r="J94" s="24">
        <f t="shared" si="35"/>
        <v>0</v>
      </c>
      <c r="K94" s="24">
        <f t="shared" si="35"/>
        <v>2</v>
      </c>
      <c r="L94" s="24">
        <f t="shared" si="35"/>
        <v>5</v>
      </c>
      <c r="M94" s="22">
        <f t="shared" si="35"/>
        <v>16</v>
      </c>
      <c r="N94" s="22">
        <f t="shared" si="35"/>
        <v>380</v>
      </c>
      <c r="O94" s="22">
        <f t="shared" si="35"/>
        <v>370</v>
      </c>
      <c r="P94" s="22">
        <f t="shared" si="35"/>
        <v>750</v>
      </c>
      <c r="Q94" s="45">
        <f t="shared" si="35"/>
        <v>30</v>
      </c>
      <c r="R94" s="24"/>
      <c r="S94" s="68"/>
    </row>
    <row r="95" spans="1:19" ht="15.75" customHeight="1" x14ac:dyDescent="0.25">
      <c r="A95" s="328"/>
      <c r="B95" s="346" t="s">
        <v>193</v>
      </c>
      <c r="C95" s="310"/>
      <c r="D95" s="310"/>
      <c r="E95" s="310"/>
      <c r="F95" s="310"/>
      <c r="G95" s="310"/>
      <c r="H95" s="310"/>
      <c r="I95" s="310"/>
      <c r="J95" s="310"/>
      <c r="K95" s="310"/>
      <c r="L95" s="310"/>
      <c r="M95" s="310"/>
      <c r="N95" s="310"/>
      <c r="O95" s="310"/>
      <c r="P95" s="310"/>
      <c r="Q95" s="310"/>
      <c r="R95" s="322"/>
      <c r="S95" s="69"/>
    </row>
    <row r="96" spans="1:19" ht="15.75" customHeight="1" x14ac:dyDescent="0.25">
      <c r="A96" s="328"/>
      <c r="B96" s="317" t="s">
        <v>4</v>
      </c>
      <c r="C96" s="317" t="s">
        <v>5</v>
      </c>
      <c r="D96" s="317" t="s">
        <v>80</v>
      </c>
      <c r="E96" s="271" t="s">
        <v>81</v>
      </c>
      <c r="F96" s="329" t="s">
        <v>8</v>
      </c>
      <c r="G96" s="330" t="s">
        <v>9</v>
      </c>
      <c r="H96" s="237" t="s">
        <v>10</v>
      </c>
      <c r="I96" s="238"/>
      <c r="J96" s="238"/>
      <c r="K96" s="238"/>
      <c r="L96" s="239"/>
      <c r="M96" s="240" t="s">
        <v>11</v>
      </c>
      <c r="N96" s="2" t="s">
        <v>12</v>
      </c>
      <c r="O96" s="2" t="s">
        <v>13</v>
      </c>
      <c r="P96" s="2" t="s">
        <v>14</v>
      </c>
      <c r="Q96" s="241" t="s">
        <v>15</v>
      </c>
      <c r="R96" s="319" t="s">
        <v>82</v>
      </c>
      <c r="S96" s="320" t="s">
        <v>83</v>
      </c>
    </row>
    <row r="97" spans="1:19" ht="15.75" customHeight="1" x14ac:dyDescent="0.25">
      <c r="A97" s="328"/>
      <c r="B97" s="239"/>
      <c r="C97" s="239"/>
      <c r="D97" s="239"/>
      <c r="E97" s="239"/>
      <c r="F97" s="239"/>
      <c r="G97" s="239"/>
      <c r="H97" s="1" t="s">
        <v>18</v>
      </c>
      <c r="I97" s="3" t="s">
        <v>19</v>
      </c>
      <c r="J97" s="3" t="s">
        <v>20</v>
      </c>
      <c r="K97" s="3" t="s">
        <v>84</v>
      </c>
      <c r="L97" s="3" t="s">
        <v>85</v>
      </c>
      <c r="M97" s="239"/>
      <c r="N97" s="2" t="s">
        <v>24</v>
      </c>
      <c r="O97" s="2" t="s">
        <v>24</v>
      </c>
      <c r="P97" s="2" t="s">
        <v>24</v>
      </c>
      <c r="Q97" s="239"/>
      <c r="R97" s="239"/>
      <c r="S97" s="252"/>
    </row>
    <row r="98" spans="1:19" ht="15.75" customHeight="1" x14ac:dyDescent="0.25">
      <c r="A98" s="328"/>
      <c r="B98" s="326" t="s">
        <v>195</v>
      </c>
      <c r="C98" s="5">
        <v>1</v>
      </c>
      <c r="D98" s="9" t="s">
        <v>193</v>
      </c>
      <c r="E98" s="7" t="s">
        <v>196</v>
      </c>
      <c r="F98" s="7"/>
      <c r="G98" s="6" t="s">
        <v>29</v>
      </c>
      <c r="H98" s="34">
        <v>3</v>
      </c>
      <c r="I98" s="13"/>
      <c r="J98" s="35"/>
      <c r="K98" s="35"/>
      <c r="L98" s="13">
        <v>3</v>
      </c>
      <c r="M98" s="13">
        <v>4</v>
      </c>
      <c r="N98" s="12">
        <f t="shared" ref="N98:N102" si="36">SUM(H98:L98)*14+M98</f>
        <v>88</v>
      </c>
      <c r="O98" s="13">
        <v>62</v>
      </c>
      <c r="P98" s="14">
        <f t="shared" ref="P98:P102" si="37">N98+O98</f>
        <v>150</v>
      </c>
      <c r="Q98" s="15">
        <f t="shared" ref="Q98:Q102" si="38">P98/25</f>
        <v>6</v>
      </c>
      <c r="R98" s="9" t="s">
        <v>36</v>
      </c>
      <c r="S98" s="65"/>
    </row>
    <row r="99" spans="1:19" ht="15.75" customHeight="1" x14ac:dyDescent="0.25">
      <c r="A99" s="328"/>
      <c r="B99" s="270"/>
      <c r="C99" s="5">
        <v>2</v>
      </c>
      <c r="D99" s="9" t="s">
        <v>197</v>
      </c>
      <c r="E99" s="7" t="s">
        <v>198</v>
      </c>
      <c r="F99" s="7"/>
      <c r="G99" s="6" t="s">
        <v>29</v>
      </c>
      <c r="H99" s="10">
        <v>3</v>
      </c>
      <c r="I99" s="31"/>
      <c r="J99" s="10"/>
      <c r="K99" s="10"/>
      <c r="L99" s="31"/>
      <c r="M99" s="31">
        <v>2</v>
      </c>
      <c r="N99" s="12">
        <f t="shared" si="36"/>
        <v>44</v>
      </c>
      <c r="O99" s="13">
        <v>56</v>
      </c>
      <c r="P99" s="14">
        <f t="shared" si="37"/>
        <v>100</v>
      </c>
      <c r="Q99" s="15">
        <f t="shared" si="38"/>
        <v>4</v>
      </c>
      <c r="R99" s="19" t="s">
        <v>36</v>
      </c>
      <c r="S99" s="65"/>
    </row>
    <row r="100" spans="1:19" ht="15.75" customHeight="1" x14ac:dyDescent="0.25">
      <c r="A100" s="328"/>
      <c r="B100" s="270"/>
      <c r="C100" s="5">
        <v>3</v>
      </c>
      <c r="D100" s="9" t="s">
        <v>199</v>
      </c>
      <c r="E100" s="7" t="s">
        <v>200</v>
      </c>
      <c r="F100" s="7"/>
      <c r="G100" s="6" t="s">
        <v>29</v>
      </c>
      <c r="H100" s="10">
        <v>3</v>
      </c>
      <c r="I100" s="10"/>
      <c r="J100" s="10"/>
      <c r="K100" s="10"/>
      <c r="L100" s="10">
        <v>3</v>
      </c>
      <c r="M100" s="31">
        <v>4</v>
      </c>
      <c r="N100" s="12">
        <f t="shared" si="36"/>
        <v>88</v>
      </c>
      <c r="O100" s="13">
        <v>62</v>
      </c>
      <c r="P100" s="14">
        <f t="shared" si="37"/>
        <v>150</v>
      </c>
      <c r="Q100" s="15">
        <f t="shared" si="38"/>
        <v>6</v>
      </c>
      <c r="R100" s="19" t="s">
        <v>36</v>
      </c>
      <c r="S100" s="65"/>
    </row>
    <row r="101" spans="1:19" ht="15.75" customHeight="1" x14ac:dyDescent="0.25">
      <c r="A101" s="328"/>
      <c r="B101" s="270"/>
      <c r="C101" s="10">
        <v>4</v>
      </c>
      <c r="D101" s="9" t="s">
        <v>201</v>
      </c>
      <c r="E101" s="7" t="s">
        <v>202</v>
      </c>
      <c r="F101" s="7"/>
      <c r="G101" s="6" t="s">
        <v>29</v>
      </c>
      <c r="H101" s="10">
        <v>3</v>
      </c>
      <c r="I101" s="10"/>
      <c r="J101" s="10"/>
      <c r="K101" s="10"/>
      <c r="L101" s="10"/>
      <c r="M101" s="31">
        <v>2</v>
      </c>
      <c r="N101" s="12">
        <f t="shared" si="36"/>
        <v>44</v>
      </c>
      <c r="O101" s="13">
        <v>56</v>
      </c>
      <c r="P101" s="14">
        <f t="shared" si="37"/>
        <v>100</v>
      </c>
      <c r="Q101" s="15">
        <f t="shared" si="38"/>
        <v>4</v>
      </c>
      <c r="R101" s="19" t="s">
        <v>64</v>
      </c>
      <c r="S101" s="65"/>
    </row>
    <row r="102" spans="1:19" ht="15.75" customHeight="1" x14ac:dyDescent="0.25">
      <c r="A102" s="328"/>
      <c r="B102" s="270"/>
      <c r="C102" s="331">
        <v>5</v>
      </c>
      <c r="D102" s="9" t="s">
        <v>203</v>
      </c>
      <c r="E102" s="7" t="s">
        <v>204</v>
      </c>
      <c r="F102" s="7"/>
      <c r="G102" s="333" t="s">
        <v>29</v>
      </c>
      <c r="H102" s="331">
        <v>2</v>
      </c>
      <c r="I102" s="331">
        <v>2</v>
      </c>
      <c r="J102" s="10"/>
      <c r="K102" s="331"/>
      <c r="L102" s="331"/>
      <c r="M102" s="336">
        <v>4</v>
      </c>
      <c r="N102" s="334">
        <f t="shared" si="36"/>
        <v>60</v>
      </c>
      <c r="O102" s="335">
        <v>40</v>
      </c>
      <c r="P102" s="339">
        <f t="shared" si="37"/>
        <v>100</v>
      </c>
      <c r="Q102" s="340">
        <f t="shared" si="38"/>
        <v>4</v>
      </c>
      <c r="R102" s="341" t="s">
        <v>70</v>
      </c>
      <c r="S102" s="342"/>
    </row>
    <row r="103" spans="1:19" ht="15.75" customHeight="1" x14ac:dyDescent="0.25">
      <c r="A103" s="328"/>
      <c r="B103" s="270"/>
      <c r="C103" s="239"/>
      <c r="D103" s="9" t="s">
        <v>205</v>
      </c>
      <c r="E103" s="7" t="s">
        <v>206</v>
      </c>
      <c r="F103" s="7"/>
      <c r="G103" s="325"/>
      <c r="H103" s="239"/>
      <c r="I103" s="239"/>
      <c r="J103" s="10"/>
      <c r="K103" s="239"/>
      <c r="L103" s="239"/>
      <c r="M103" s="239"/>
      <c r="N103" s="239"/>
      <c r="O103" s="239"/>
      <c r="P103" s="239"/>
      <c r="Q103" s="239"/>
      <c r="R103" s="325"/>
      <c r="S103" s="252"/>
    </row>
    <row r="104" spans="1:19" ht="15.75" customHeight="1" x14ac:dyDescent="0.25">
      <c r="A104" s="328"/>
      <c r="B104" s="270"/>
      <c r="C104" s="10">
        <v>6</v>
      </c>
      <c r="D104" s="9" t="s">
        <v>193</v>
      </c>
      <c r="E104" s="7" t="s">
        <v>194</v>
      </c>
      <c r="F104" s="7"/>
      <c r="G104" s="6" t="s">
        <v>29</v>
      </c>
      <c r="H104" s="10"/>
      <c r="I104" s="10"/>
      <c r="J104" s="10"/>
      <c r="K104" s="10">
        <v>2</v>
      </c>
      <c r="L104" s="10"/>
      <c r="M104" s="31">
        <v>2</v>
      </c>
      <c r="N104" s="12">
        <f>SUM(H104:L104)*14+M104</f>
        <v>30</v>
      </c>
      <c r="O104" s="13">
        <v>120</v>
      </c>
      <c r="P104" s="14">
        <f>N104+O104</f>
        <v>150</v>
      </c>
      <c r="Q104" s="15">
        <f>P104/25</f>
        <v>6</v>
      </c>
      <c r="R104" s="19" t="s">
        <v>36</v>
      </c>
      <c r="S104" s="65"/>
    </row>
    <row r="105" spans="1:19" ht="15.75" customHeight="1" x14ac:dyDescent="0.25">
      <c r="A105" s="325"/>
      <c r="B105" s="239"/>
      <c r="C105" s="11"/>
      <c r="D105" s="9"/>
      <c r="E105" s="7"/>
      <c r="F105" s="74"/>
      <c r="G105" s="75"/>
      <c r="H105" s="76">
        <f t="shared" ref="H105:Q105" si="39">SUM(H98:H104)</f>
        <v>14</v>
      </c>
      <c r="I105" s="76">
        <f t="shared" si="39"/>
        <v>2</v>
      </c>
      <c r="J105" s="76">
        <f t="shared" si="39"/>
        <v>0</v>
      </c>
      <c r="K105" s="76">
        <f t="shared" si="39"/>
        <v>2</v>
      </c>
      <c r="L105" s="76">
        <f t="shared" si="39"/>
        <v>6</v>
      </c>
      <c r="M105" s="77">
        <f t="shared" si="39"/>
        <v>18</v>
      </c>
      <c r="N105" s="77">
        <f t="shared" si="39"/>
        <v>354</v>
      </c>
      <c r="O105" s="77">
        <f t="shared" si="39"/>
        <v>396</v>
      </c>
      <c r="P105" s="77">
        <f t="shared" si="39"/>
        <v>750</v>
      </c>
      <c r="Q105" s="78">
        <f t="shared" si="39"/>
        <v>30</v>
      </c>
      <c r="R105" s="24"/>
      <c r="S105" s="68"/>
    </row>
    <row r="106" spans="1:19" ht="15.75" customHeight="1" x14ac:dyDescent="0.25">
      <c r="A106" s="79"/>
      <c r="B106" s="5"/>
      <c r="C106" s="5"/>
      <c r="D106" s="5"/>
      <c r="E106" s="5"/>
      <c r="F106" s="17"/>
      <c r="G106" s="80" t="s">
        <v>38</v>
      </c>
      <c r="H106" s="81">
        <f t="shared" ref="H106:I106" si="40">SUM(H13,H23,H33,H43,H53,H63,H73,H83,H94,H105)</f>
        <v>154</v>
      </c>
      <c r="I106" s="81">
        <f t="shared" si="40"/>
        <v>96</v>
      </c>
      <c r="J106" s="81"/>
      <c r="K106" s="81">
        <f t="shared" ref="K106:Q106" si="41">SUM(K13,K23,K33,K43,K53,K63,K73,K83,K94,K105)</f>
        <v>18</v>
      </c>
      <c r="L106" s="81">
        <f t="shared" si="41"/>
        <v>13</v>
      </c>
      <c r="M106" s="81">
        <f t="shared" si="41"/>
        <v>184</v>
      </c>
      <c r="N106" s="81">
        <f t="shared" si="41"/>
        <v>4118</v>
      </c>
      <c r="O106" s="81">
        <f t="shared" si="41"/>
        <v>3382</v>
      </c>
      <c r="P106" s="81">
        <f t="shared" si="41"/>
        <v>7500</v>
      </c>
      <c r="Q106" s="82">
        <f t="shared" si="41"/>
        <v>300</v>
      </c>
      <c r="R106" s="5"/>
      <c r="S106" s="83"/>
    </row>
    <row r="107" spans="1:19" ht="15.75" customHeight="1" x14ac:dyDescent="0.25">
      <c r="A107" s="343" t="s">
        <v>207</v>
      </c>
      <c r="B107" s="238"/>
      <c r="C107" s="238"/>
      <c r="D107" s="238"/>
      <c r="E107" s="238"/>
      <c r="F107" s="238"/>
      <c r="G107" s="238"/>
      <c r="H107" s="238"/>
      <c r="I107" s="238"/>
      <c r="J107" s="238"/>
      <c r="K107" s="238"/>
      <c r="L107" s="238"/>
      <c r="M107" s="238"/>
      <c r="N107" s="238"/>
      <c r="O107" s="238"/>
      <c r="P107" s="238"/>
      <c r="Q107" s="238"/>
      <c r="R107" s="238"/>
      <c r="S107" s="239"/>
    </row>
    <row r="108" spans="1:19" ht="15.75" customHeight="1" x14ac:dyDescent="0.25">
      <c r="A108" s="305" t="s">
        <v>82</v>
      </c>
      <c r="B108" s="306"/>
      <c r="C108" s="84" t="s">
        <v>30</v>
      </c>
      <c r="D108" s="309" t="s">
        <v>54</v>
      </c>
      <c r="E108" s="322"/>
      <c r="F108" s="7"/>
      <c r="G108" s="85" t="s">
        <v>208</v>
      </c>
      <c r="H108" s="344" t="s">
        <v>209</v>
      </c>
      <c r="I108" s="345"/>
      <c r="J108" s="345"/>
      <c r="K108" s="306"/>
      <c r="L108" s="338" t="s">
        <v>210</v>
      </c>
      <c r="M108" s="310"/>
      <c r="N108" s="310"/>
      <c r="O108" s="310"/>
      <c r="P108" s="310"/>
      <c r="Q108" s="322"/>
      <c r="R108" s="55" t="s">
        <v>5</v>
      </c>
      <c r="S108" s="55" t="s">
        <v>211</v>
      </c>
    </row>
    <row r="109" spans="1:19" ht="15.75" customHeight="1" x14ac:dyDescent="0.25">
      <c r="A109" s="307"/>
      <c r="B109" s="270"/>
      <c r="C109" s="5" t="s">
        <v>36</v>
      </c>
      <c r="D109" s="304" t="s">
        <v>59</v>
      </c>
      <c r="E109" s="239"/>
      <c r="F109" s="29"/>
      <c r="G109" s="29"/>
      <c r="H109" s="252"/>
      <c r="I109" s="252"/>
      <c r="J109" s="252"/>
      <c r="K109" s="270"/>
      <c r="L109" s="337" t="s">
        <v>212</v>
      </c>
      <c r="M109" s="238"/>
      <c r="N109" s="238"/>
      <c r="O109" s="238"/>
      <c r="P109" s="238"/>
      <c r="Q109" s="239"/>
      <c r="R109" s="5">
        <v>30</v>
      </c>
      <c r="S109" s="5"/>
    </row>
    <row r="110" spans="1:19" ht="15.75" customHeight="1" x14ac:dyDescent="0.25">
      <c r="A110" s="307"/>
      <c r="B110" s="270"/>
      <c r="C110" s="5" t="s">
        <v>64</v>
      </c>
      <c r="D110" s="304" t="s">
        <v>213</v>
      </c>
      <c r="E110" s="239"/>
      <c r="F110" s="29"/>
      <c r="G110" s="29"/>
      <c r="H110" s="238"/>
      <c r="I110" s="238"/>
      <c r="J110" s="238"/>
      <c r="K110" s="239"/>
      <c r="L110" s="337" t="s">
        <v>214</v>
      </c>
      <c r="M110" s="238"/>
      <c r="N110" s="238"/>
      <c r="O110" s="238"/>
      <c r="P110" s="238"/>
      <c r="Q110" s="239"/>
      <c r="R110" s="5">
        <v>300</v>
      </c>
      <c r="S110" s="5"/>
    </row>
    <row r="111" spans="1:19" ht="15.75" customHeight="1" x14ac:dyDescent="0.25">
      <c r="A111" s="308"/>
      <c r="B111" s="239"/>
      <c r="C111" s="5" t="s">
        <v>70</v>
      </c>
      <c r="D111" s="304" t="s">
        <v>71</v>
      </c>
      <c r="E111" s="239"/>
      <c r="F111" s="29"/>
      <c r="G111" s="29"/>
      <c r="H111" s="5"/>
      <c r="I111" s="5"/>
      <c r="J111" s="29"/>
      <c r="K111" s="29"/>
      <c r="L111" s="337" t="s">
        <v>215</v>
      </c>
      <c r="M111" s="238"/>
      <c r="N111" s="238"/>
      <c r="O111" s="238"/>
      <c r="P111" s="238"/>
      <c r="Q111" s="239"/>
      <c r="R111" s="5">
        <v>810</v>
      </c>
      <c r="S111" s="5"/>
    </row>
    <row r="112" spans="1:19" ht="15.75" customHeight="1" x14ac:dyDescent="0.25">
      <c r="A112" s="332" t="s">
        <v>216</v>
      </c>
      <c r="B112" s="270"/>
      <c r="C112" s="5" t="s">
        <v>51</v>
      </c>
      <c r="D112" s="304" t="s">
        <v>52</v>
      </c>
      <c r="E112" s="239"/>
      <c r="F112" s="29"/>
      <c r="G112" s="29"/>
      <c r="H112" s="5"/>
      <c r="I112" s="5"/>
      <c r="J112" s="29"/>
      <c r="K112" s="29"/>
      <c r="L112" s="337" t="s">
        <v>217</v>
      </c>
      <c r="M112" s="238"/>
      <c r="N112" s="238"/>
      <c r="O112" s="238"/>
      <c r="P112" s="238"/>
      <c r="Q112" s="239"/>
      <c r="R112" s="5"/>
      <c r="S112" s="86">
        <f t="shared" ref="S112:S114" si="42">R112/300</f>
        <v>0</v>
      </c>
    </row>
    <row r="113" spans="1:19" ht="15.75" customHeight="1" x14ac:dyDescent="0.25">
      <c r="A113" s="307"/>
      <c r="B113" s="270"/>
      <c r="C113" s="5" t="s">
        <v>57</v>
      </c>
      <c r="D113" s="304" t="s">
        <v>58</v>
      </c>
      <c r="E113" s="239"/>
      <c r="F113" s="29"/>
      <c r="G113" s="29"/>
      <c r="H113" s="87" t="s">
        <v>55</v>
      </c>
      <c r="I113" s="304" t="s">
        <v>218</v>
      </c>
      <c r="J113" s="238"/>
      <c r="K113" s="239"/>
      <c r="L113" s="337" t="s">
        <v>219</v>
      </c>
      <c r="M113" s="238"/>
      <c r="N113" s="238"/>
      <c r="O113" s="238"/>
      <c r="P113" s="238"/>
      <c r="Q113" s="239"/>
      <c r="R113" s="5"/>
      <c r="S113" s="86">
        <f t="shared" si="42"/>
        <v>0</v>
      </c>
    </row>
    <row r="114" spans="1:19" ht="15.75" customHeight="1" x14ac:dyDescent="0.25">
      <c r="A114" s="307"/>
      <c r="B114" s="270"/>
      <c r="C114" s="5" t="s">
        <v>220</v>
      </c>
      <c r="D114" s="304" t="s">
        <v>63</v>
      </c>
      <c r="E114" s="239"/>
      <c r="F114" s="29"/>
      <c r="G114" s="29"/>
      <c r="H114" s="87" t="s">
        <v>60</v>
      </c>
      <c r="I114" s="304" t="s">
        <v>61</v>
      </c>
      <c r="J114" s="238"/>
      <c r="K114" s="239"/>
      <c r="L114" s="337" t="s">
        <v>221</v>
      </c>
      <c r="M114" s="238"/>
      <c r="N114" s="238"/>
      <c r="O114" s="238"/>
      <c r="P114" s="238"/>
      <c r="Q114" s="239"/>
      <c r="R114" s="5"/>
      <c r="S114" s="86">
        <f t="shared" si="42"/>
        <v>0</v>
      </c>
    </row>
    <row r="115" spans="1:19" ht="15.75" customHeight="1" x14ac:dyDescent="0.25">
      <c r="A115" s="308"/>
      <c r="B115" s="239"/>
      <c r="C115" s="5" t="s">
        <v>222</v>
      </c>
      <c r="D115" s="304" t="s">
        <v>223</v>
      </c>
      <c r="E115" s="239"/>
      <c r="F115" s="29"/>
      <c r="G115" s="29"/>
      <c r="H115" s="87" t="s">
        <v>66</v>
      </c>
      <c r="I115" s="304" t="s">
        <v>67</v>
      </c>
      <c r="J115" s="238"/>
      <c r="K115" s="239"/>
      <c r="L115" s="337"/>
      <c r="M115" s="238"/>
      <c r="N115" s="238"/>
      <c r="O115" s="238"/>
      <c r="P115" s="238"/>
      <c r="Q115" s="238"/>
      <c r="R115" s="238"/>
      <c r="S115" s="239"/>
    </row>
    <row r="116" spans="1:19" ht="15.75" customHeight="1" x14ac:dyDescent="0.25">
      <c r="A116" s="88"/>
      <c r="B116" s="88"/>
      <c r="C116" s="37" t="s">
        <v>72</v>
      </c>
      <c r="D116" s="38" t="s">
        <v>73</v>
      </c>
      <c r="E116" s="38"/>
      <c r="F116" s="38"/>
      <c r="G116" s="38"/>
      <c r="H116" s="56"/>
      <c r="I116" s="38"/>
      <c r="J116" s="38"/>
      <c r="K116" s="38"/>
      <c r="L116" s="56"/>
      <c r="M116" s="56"/>
      <c r="N116" s="56"/>
      <c r="O116" s="56"/>
      <c r="P116" s="56"/>
      <c r="Q116" s="56"/>
      <c r="R116" s="56"/>
      <c r="S116" s="56"/>
    </row>
  </sheetData>
  <mergeCells count="191">
    <mergeCell ref="P102:P103"/>
    <mergeCell ref="Q102:Q103"/>
    <mergeCell ref="R102:R103"/>
    <mergeCell ref="S102:S103"/>
    <mergeCell ref="A107:S107"/>
    <mergeCell ref="H108:K110"/>
    <mergeCell ref="L110:Q110"/>
    <mergeCell ref="B74:R74"/>
    <mergeCell ref="H75:L75"/>
    <mergeCell ref="M75:M76"/>
    <mergeCell ref="Q75:Q76"/>
    <mergeCell ref="R75:R76"/>
    <mergeCell ref="S75:S76"/>
    <mergeCell ref="P91:P92"/>
    <mergeCell ref="Q91:Q92"/>
    <mergeCell ref="Q96:Q97"/>
    <mergeCell ref="R96:R97"/>
    <mergeCell ref="S96:S97"/>
    <mergeCell ref="R91:R92"/>
    <mergeCell ref="B95:R95"/>
    <mergeCell ref="H96:L96"/>
    <mergeCell ref="B84:S84"/>
    <mergeCell ref="H85:L85"/>
    <mergeCell ref="M85:M86"/>
    <mergeCell ref="Q85:Q86"/>
    <mergeCell ref="R85:R86"/>
    <mergeCell ref="S85:S86"/>
    <mergeCell ref="K91:K92"/>
    <mergeCell ref="M65:M66"/>
    <mergeCell ref="Q65:Q66"/>
    <mergeCell ref="B64:R64"/>
    <mergeCell ref="C65:C66"/>
    <mergeCell ref="D65:D66"/>
    <mergeCell ref="E65:E66"/>
    <mergeCell ref="F65:F66"/>
    <mergeCell ref="G65:G66"/>
    <mergeCell ref="R65:R66"/>
    <mergeCell ref="H65:L65"/>
    <mergeCell ref="B85:B86"/>
    <mergeCell ref="B87:B94"/>
    <mergeCell ref="C91:C92"/>
    <mergeCell ref="I114:K114"/>
    <mergeCell ref="I115:K115"/>
    <mergeCell ref="L115:S115"/>
    <mergeCell ref="L108:Q108"/>
    <mergeCell ref="L109:Q109"/>
    <mergeCell ref="L111:Q111"/>
    <mergeCell ref="L112:Q112"/>
    <mergeCell ref="I113:K113"/>
    <mergeCell ref="L113:Q113"/>
    <mergeCell ref="L114:Q114"/>
    <mergeCell ref="G102:G103"/>
    <mergeCell ref="H102:H103"/>
    <mergeCell ref="I102:I103"/>
    <mergeCell ref="N91:N92"/>
    <mergeCell ref="O91:O92"/>
    <mergeCell ref="L91:L92"/>
    <mergeCell ref="M91:M92"/>
    <mergeCell ref="M96:M97"/>
    <mergeCell ref="K102:K103"/>
    <mergeCell ref="L102:L103"/>
    <mergeCell ref="M102:M103"/>
    <mergeCell ref="N102:N103"/>
    <mergeCell ref="O102:O103"/>
    <mergeCell ref="H91:H92"/>
    <mergeCell ref="I91:I92"/>
    <mergeCell ref="B96:B97"/>
    <mergeCell ref="C96:C97"/>
    <mergeCell ref="D96:D97"/>
    <mergeCell ref="E96:E97"/>
    <mergeCell ref="F96:F97"/>
    <mergeCell ref="G96:G97"/>
    <mergeCell ref="D75:D76"/>
    <mergeCell ref="E75:E76"/>
    <mergeCell ref="F75:F76"/>
    <mergeCell ref="G75:G76"/>
    <mergeCell ref="F85:F86"/>
    <mergeCell ref="G85:G86"/>
    <mergeCell ref="G91:G92"/>
    <mergeCell ref="A25:A26"/>
    <mergeCell ref="C25:C26"/>
    <mergeCell ref="D25:D26"/>
    <mergeCell ref="E25:E26"/>
    <mergeCell ref="F25:F26"/>
    <mergeCell ref="G25:G26"/>
    <mergeCell ref="B37:B43"/>
    <mergeCell ref="G55:G56"/>
    <mergeCell ref="B25:B26"/>
    <mergeCell ref="B27:B33"/>
    <mergeCell ref="B45:B46"/>
    <mergeCell ref="B47:B53"/>
    <mergeCell ref="B55:B56"/>
    <mergeCell ref="C55:C56"/>
    <mergeCell ref="D55:D56"/>
    <mergeCell ref="A27:A44"/>
    <mergeCell ref="A45:A46"/>
    <mergeCell ref="A47:A64"/>
    <mergeCell ref="B57:B63"/>
    <mergeCell ref="S55:S56"/>
    <mergeCell ref="S65:S66"/>
    <mergeCell ref="B98:B105"/>
    <mergeCell ref="C102:C103"/>
    <mergeCell ref="A108:B111"/>
    <mergeCell ref="A112:B115"/>
    <mergeCell ref="D108:E108"/>
    <mergeCell ref="D109:E109"/>
    <mergeCell ref="D110:E110"/>
    <mergeCell ref="D111:E111"/>
    <mergeCell ref="D112:E112"/>
    <mergeCell ref="D113:E113"/>
    <mergeCell ref="D114:E114"/>
    <mergeCell ref="D115:E115"/>
    <mergeCell ref="B75:B76"/>
    <mergeCell ref="B77:B83"/>
    <mergeCell ref="A85:A86"/>
    <mergeCell ref="C85:C86"/>
    <mergeCell ref="D85:D86"/>
    <mergeCell ref="E85:E86"/>
    <mergeCell ref="A87:A105"/>
    <mergeCell ref="A67:A83"/>
    <mergeCell ref="B67:B73"/>
    <mergeCell ref="C75:C76"/>
    <mergeCell ref="A65:A66"/>
    <mergeCell ref="B65:B66"/>
    <mergeCell ref="B44:R44"/>
    <mergeCell ref="H45:L45"/>
    <mergeCell ref="M45:M46"/>
    <mergeCell ref="Q45:Q46"/>
    <mergeCell ref="R45:R46"/>
    <mergeCell ref="B54:R54"/>
    <mergeCell ref="F35:F36"/>
    <mergeCell ref="G35:G36"/>
    <mergeCell ref="H35:L35"/>
    <mergeCell ref="M35:M36"/>
    <mergeCell ref="Q35:Q36"/>
    <mergeCell ref="R35:R36"/>
    <mergeCell ref="E55:E56"/>
    <mergeCell ref="F55:F56"/>
    <mergeCell ref="H55:L55"/>
    <mergeCell ref="M55:M56"/>
    <mergeCell ref="Q55:Q56"/>
    <mergeCell ref="R55:R56"/>
    <mergeCell ref="S25:S26"/>
    <mergeCell ref="B34:R34"/>
    <mergeCell ref="B35:B36"/>
    <mergeCell ref="C35:C36"/>
    <mergeCell ref="C45:C46"/>
    <mergeCell ref="D45:D46"/>
    <mergeCell ref="E45:E46"/>
    <mergeCell ref="F45:F46"/>
    <mergeCell ref="G45:G46"/>
    <mergeCell ref="D35:D36"/>
    <mergeCell ref="E35:E36"/>
    <mergeCell ref="S45:S46"/>
    <mergeCell ref="S35:S36"/>
    <mergeCell ref="F5:F6"/>
    <mergeCell ref="G5:G6"/>
    <mergeCell ref="F15:F16"/>
    <mergeCell ref="G15:G16"/>
    <mergeCell ref="H5:L5"/>
    <mergeCell ref="M5:M6"/>
    <mergeCell ref="Q5:Q6"/>
    <mergeCell ref="R5:R6"/>
    <mergeCell ref="H25:L25"/>
    <mergeCell ref="M25:M26"/>
    <mergeCell ref="Q25:Q26"/>
    <mergeCell ref="R25:R26"/>
    <mergeCell ref="C5:C6"/>
    <mergeCell ref="B14:R14"/>
    <mergeCell ref="H15:L15"/>
    <mergeCell ref="M15:M16"/>
    <mergeCell ref="Q15:Q16"/>
    <mergeCell ref="R15:R16"/>
    <mergeCell ref="S15:S16"/>
    <mergeCell ref="B24:R24"/>
    <mergeCell ref="A1:S1"/>
    <mergeCell ref="A2:S2"/>
    <mergeCell ref="A3:S3"/>
    <mergeCell ref="A4:S4"/>
    <mergeCell ref="A5:A6"/>
    <mergeCell ref="B5:B6"/>
    <mergeCell ref="S5:S6"/>
    <mergeCell ref="B15:B16"/>
    <mergeCell ref="B17:B23"/>
    <mergeCell ref="D5:D6"/>
    <mergeCell ref="E5:E6"/>
    <mergeCell ref="A7:A24"/>
    <mergeCell ref="B7:B13"/>
    <mergeCell ref="C15:C16"/>
    <mergeCell ref="D15:D16"/>
    <mergeCell ref="E15:E16"/>
  </mergeCells>
  <dataValidations count="3">
    <dataValidation type="list" allowBlank="1" sqref="R7:R12 R17:R22 R27:R32 R37:R42 R47:R52 R57:R62 R67:R72 R77:R82 R87:R91 R93 R98:R102 R104">
      <formula1>"B,C,S,E"</formula1>
    </dataValidation>
    <dataValidation type="list" allowBlank="1" showErrorMessage="1" sqref="M7:M12 M17:M22 M27:M32 M37:M42 M47:M52 M57:M62 M67:M72 M77:M82 M87:M91 M93 M98:M102 M104">
      <formula1>"2,3,4,5,6,7,8,9,10"</formula1>
    </dataValidation>
    <dataValidation type="list" allowBlank="1" showErrorMessage="1" sqref="G7:G12 G17:G22 G27:G32 G37:G42 G47:G52 G57:G62 G67:G72 G77:G82 G87:G91 G93 G98:G102 G104">
      <formula1>"English,Kurdish,Arabic"</formula1>
    </dataValidation>
  </dataValidations>
  <printOptions horizontalCentered="1" gridLines="1"/>
  <pageMargins left="0.25" right="0.25" top="0.55728789967112013" bottom="0.6180829432716058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2024-2025 اول</vt:lpstr>
      <vt:lpstr>DPHR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Dr.SummerAli</dc:creator>
  <cp:lastModifiedBy>ziad</cp:lastModifiedBy>
  <cp:lastPrinted>2024-04-27T15:15:36Z</cp:lastPrinted>
  <dcterms:created xsi:type="dcterms:W3CDTF">2023-05-23T19:23:10Z</dcterms:created>
  <dcterms:modified xsi:type="dcterms:W3CDTF">2024-11-10T17:44:06Z</dcterms:modified>
</cp:coreProperties>
</file>